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\iCloudDrive\Popes\Availabilities Succulents\Succulents 2027 and fall 2026\Brokers 2026-27\Broker availabilities\Broker Availabilities 8.09.26\"/>
    </mc:Choice>
  </mc:AlternateContent>
  <xr:revisionPtr revIDLastSave="0" documentId="13_ncr:1_{31113147-5383-47A2-B5CE-F557E194362A}" xr6:coauthVersionLast="47" xr6:coauthVersionMax="47" xr10:uidLastSave="{00000000-0000-0000-0000-000000000000}"/>
  <bookViews>
    <workbookView xWindow="-108" yWindow="-108" windowWidth="23256" windowHeight="12456" xr2:uid="{6C1F39CE-5CD3-49A0-A0DB-BD516F8F2392}"/>
  </bookViews>
  <sheets>
    <sheet name="Order Sheet" sheetId="2" r:id="rId1"/>
    <sheet name="Summary" sheetId="3" r:id="rId2"/>
  </sheets>
  <definedNames>
    <definedName name="_xlnm._FilterDatabase" localSheetId="0" hidden="1">'Order Sheet'!$A$16:$L$169</definedName>
    <definedName name="_xlnm._FilterDatabase" localSheetId="1" hidden="1">Summary!$A$22:$G$157</definedName>
    <definedName name="_xlnm.Print_Area" localSheetId="0">'Order Sheet'!$A$1:$H$165</definedName>
    <definedName name="_xlnm.Print_Titles" localSheetId="0">'Order Sheet'!$28:$28</definedName>
    <definedName name="_xlnm.Print_Titles" localSheetId="1">Summary!$1:$21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3" l="1"/>
  <c r="E16" i="3"/>
  <c r="D16" i="3"/>
  <c r="C16" i="3"/>
  <c r="A16" i="3"/>
  <c r="L22" i="2"/>
  <c r="H160" i="2"/>
  <c r="H53" i="3"/>
  <c r="G53" i="3"/>
  <c r="E53" i="3"/>
  <c r="D53" i="3"/>
  <c r="C53" i="3"/>
  <c r="A53" i="3"/>
  <c r="F53" i="3" s="1"/>
  <c r="H85" i="3"/>
  <c r="G85" i="3"/>
  <c r="E85" i="3"/>
  <c r="D85" i="3"/>
  <c r="C85" i="3"/>
  <c r="A85" i="3"/>
  <c r="F85" i="3" s="1"/>
  <c r="H48" i="3"/>
  <c r="G48" i="3"/>
  <c r="E48" i="3"/>
  <c r="D48" i="3"/>
  <c r="C48" i="3"/>
  <c r="A48" i="3"/>
  <c r="F48" i="3" s="1"/>
  <c r="H45" i="3"/>
  <c r="G45" i="3"/>
  <c r="E45" i="3"/>
  <c r="D45" i="3"/>
  <c r="C45" i="3"/>
  <c r="A45" i="3"/>
  <c r="F45" i="3" s="1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2" i="3"/>
  <c r="H51" i="3"/>
  <c r="H50" i="3"/>
  <c r="H49" i="3"/>
  <c r="H47" i="3"/>
  <c r="H46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G153" i="3"/>
  <c r="D153" i="3"/>
  <c r="C153" i="3"/>
  <c r="A153" i="3"/>
  <c r="G152" i="3"/>
  <c r="D152" i="3"/>
  <c r="C152" i="3"/>
  <c r="A152" i="3"/>
  <c r="G151" i="3"/>
  <c r="D151" i="3"/>
  <c r="C151" i="3"/>
  <c r="A151" i="3"/>
  <c r="G150" i="3"/>
  <c r="D150" i="3"/>
  <c r="C150" i="3"/>
  <c r="A150" i="3"/>
  <c r="G149" i="3"/>
  <c r="D149" i="3"/>
  <c r="C149" i="3"/>
  <c r="A149" i="3"/>
  <c r="G148" i="3"/>
  <c r="E148" i="3"/>
  <c r="D148" i="3"/>
  <c r="C148" i="3"/>
  <c r="A148" i="3"/>
  <c r="G147" i="3"/>
  <c r="D147" i="3"/>
  <c r="C147" i="3"/>
  <c r="A147" i="3"/>
  <c r="G146" i="3"/>
  <c r="D146" i="3"/>
  <c r="C146" i="3"/>
  <c r="A146" i="3"/>
  <c r="G145" i="3"/>
  <c r="D145" i="3"/>
  <c r="C145" i="3"/>
  <c r="A145" i="3"/>
  <c r="G144" i="3"/>
  <c r="D144" i="3"/>
  <c r="C144" i="3"/>
  <c r="A144" i="3"/>
  <c r="G143" i="3"/>
  <c r="D143" i="3"/>
  <c r="C143" i="3"/>
  <c r="A143" i="3"/>
  <c r="G142" i="3"/>
  <c r="D142" i="3"/>
  <c r="C142" i="3"/>
  <c r="A142" i="3"/>
  <c r="G141" i="3"/>
  <c r="D141" i="3"/>
  <c r="C141" i="3"/>
  <c r="A141" i="3"/>
  <c r="G140" i="3"/>
  <c r="D140" i="3"/>
  <c r="C140" i="3"/>
  <c r="A140" i="3"/>
  <c r="G139" i="3"/>
  <c r="D139" i="3"/>
  <c r="C139" i="3"/>
  <c r="A139" i="3"/>
  <c r="G138" i="3"/>
  <c r="D138" i="3"/>
  <c r="C138" i="3"/>
  <c r="A138" i="3"/>
  <c r="G137" i="3"/>
  <c r="D137" i="3"/>
  <c r="C137" i="3"/>
  <c r="A137" i="3"/>
  <c r="G136" i="3"/>
  <c r="E136" i="3"/>
  <c r="D136" i="3"/>
  <c r="C136" i="3"/>
  <c r="A136" i="3"/>
  <c r="G135" i="3"/>
  <c r="D135" i="3"/>
  <c r="C135" i="3"/>
  <c r="A135" i="3"/>
  <c r="G134" i="3"/>
  <c r="D134" i="3"/>
  <c r="C134" i="3"/>
  <c r="A134" i="3"/>
  <c r="G133" i="3"/>
  <c r="D133" i="3"/>
  <c r="C133" i="3"/>
  <c r="A133" i="3"/>
  <c r="G132" i="3"/>
  <c r="E132" i="3"/>
  <c r="D132" i="3"/>
  <c r="C132" i="3"/>
  <c r="A132" i="3"/>
  <c r="G131" i="3"/>
  <c r="D131" i="3"/>
  <c r="C131" i="3"/>
  <c r="A131" i="3"/>
  <c r="G130" i="3"/>
  <c r="D130" i="3"/>
  <c r="C130" i="3"/>
  <c r="A130" i="3"/>
  <c r="G129" i="3"/>
  <c r="D129" i="3"/>
  <c r="C129" i="3"/>
  <c r="A129" i="3"/>
  <c r="G128" i="3"/>
  <c r="D128" i="3"/>
  <c r="C128" i="3"/>
  <c r="A128" i="3"/>
  <c r="G127" i="3"/>
  <c r="D127" i="3"/>
  <c r="C127" i="3"/>
  <c r="A127" i="3"/>
  <c r="G126" i="3"/>
  <c r="D126" i="3"/>
  <c r="C126" i="3"/>
  <c r="A126" i="3"/>
  <c r="G125" i="3"/>
  <c r="D125" i="3"/>
  <c r="C125" i="3"/>
  <c r="A125" i="3"/>
  <c r="G124" i="3"/>
  <c r="D124" i="3"/>
  <c r="C124" i="3"/>
  <c r="A124" i="3"/>
  <c r="G123" i="3"/>
  <c r="D123" i="3"/>
  <c r="C123" i="3"/>
  <c r="A123" i="3"/>
  <c r="G122" i="3"/>
  <c r="D122" i="3"/>
  <c r="C122" i="3"/>
  <c r="A122" i="3"/>
  <c r="G121" i="3"/>
  <c r="D121" i="3"/>
  <c r="C121" i="3"/>
  <c r="A121" i="3"/>
  <c r="G120" i="3"/>
  <c r="D120" i="3"/>
  <c r="C120" i="3"/>
  <c r="A120" i="3"/>
  <c r="G119" i="3"/>
  <c r="D119" i="3"/>
  <c r="C119" i="3"/>
  <c r="A119" i="3"/>
  <c r="G118" i="3"/>
  <c r="D118" i="3"/>
  <c r="C118" i="3"/>
  <c r="A118" i="3"/>
  <c r="G117" i="3"/>
  <c r="D117" i="3"/>
  <c r="C117" i="3"/>
  <c r="A117" i="3"/>
  <c r="G116" i="3"/>
  <c r="D116" i="3"/>
  <c r="C116" i="3"/>
  <c r="A116" i="3"/>
  <c r="G115" i="3"/>
  <c r="D115" i="3"/>
  <c r="C115" i="3"/>
  <c r="A115" i="3"/>
  <c r="G114" i="3"/>
  <c r="D114" i="3"/>
  <c r="C114" i="3"/>
  <c r="A114" i="3"/>
  <c r="G113" i="3"/>
  <c r="D113" i="3"/>
  <c r="C113" i="3"/>
  <c r="A113" i="3"/>
  <c r="G112" i="3"/>
  <c r="D112" i="3"/>
  <c r="C112" i="3"/>
  <c r="A112" i="3"/>
  <c r="G111" i="3"/>
  <c r="E111" i="3"/>
  <c r="D111" i="3"/>
  <c r="C111" i="3"/>
  <c r="A111" i="3"/>
  <c r="F111" i="3" s="1"/>
  <c r="G110" i="3"/>
  <c r="D110" i="3"/>
  <c r="C110" i="3"/>
  <c r="A110" i="3"/>
  <c r="G109" i="3"/>
  <c r="D109" i="3"/>
  <c r="C109" i="3"/>
  <c r="A109" i="3"/>
  <c r="G108" i="3"/>
  <c r="D108" i="3"/>
  <c r="C108" i="3"/>
  <c r="A108" i="3"/>
  <c r="G107" i="3"/>
  <c r="D107" i="3"/>
  <c r="C107" i="3"/>
  <c r="A107" i="3"/>
  <c r="G106" i="3"/>
  <c r="D106" i="3"/>
  <c r="C106" i="3"/>
  <c r="A106" i="3"/>
  <c r="G105" i="3"/>
  <c r="D105" i="3"/>
  <c r="C105" i="3"/>
  <c r="A105" i="3"/>
  <c r="G104" i="3"/>
  <c r="D104" i="3"/>
  <c r="C104" i="3"/>
  <c r="A104" i="3"/>
  <c r="G103" i="3"/>
  <c r="D103" i="3"/>
  <c r="C103" i="3"/>
  <c r="A103" i="3"/>
  <c r="G102" i="3"/>
  <c r="D102" i="3"/>
  <c r="C102" i="3"/>
  <c r="A102" i="3"/>
  <c r="G101" i="3"/>
  <c r="E101" i="3"/>
  <c r="D101" i="3"/>
  <c r="C101" i="3"/>
  <c r="A101" i="3"/>
  <c r="F101" i="3" s="1"/>
  <c r="G100" i="3"/>
  <c r="D100" i="3"/>
  <c r="C100" i="3"/>
  <c r="A100" i="3"/>
  <c r="G99" i="3"/>
  <c r="D99" i="3"/>
  <c r="C99" i="3"/>
  <c r="A99" i="3"/>
  <c r="G98" i="3"/>
  <c r="E98" i="3"/>
  <c r="D98" i="3"/>
  <c r="C98" i="3"/>
  <c r="A98" i="3"/>
  <c r="G97" i="3"/>
  <c r="D97" i="3"/>
  <c r="C97" i="3"/>
  <c r="A97" i="3"/>
  <c r="G96" i="3"/>
  <c r="D96" i="3"/>
  <c r="C96" i="3"/>
  <c r="A96" i="3"/>
  <c r="G95" i="3"/>
  <c r="D95" i="3"/>
  <c r="C95" i="3"/>
  <c r="A95" i="3"/>
  <c r="G94" i="3"/>
  <c r="D94" i="3"/>
  <c r="C94" i="3"/>
  <c r="A94" i="3"/>
  <c r="G93" i="3"/>
  <c r="D93" i="3"/>
  <c r="C93" i="3"/>
  <c r="A93" i="3"/>
  <c r="G92" i="3"/>
  <c r="D92" i="3"/>
  <c r="C92" i="3"/>
  <c r="A92" i="3"/>
  <c r="G91" i="3"/>
  <c r="D91" i="3"/>
  <c r="C91" i="3"/>
  <c r="A91" i="3"/>
  <c r="G90" i="3"/>
  <c r="E90" i="3"/>
  <c r="D90" i="3"/>
  <c r="C90" i="3"/>
  <c r="A90" i="3"/>
  <c r="F90" i="3" s="1"/>
  <c r="G89" i="3"/>
  <c r="D89" i="3"/>
  <c r="C89" i="3"/>
  <c r="A89" i="3"/>
  <c r="G88" i="3"/>
  <c r="D88" i="3"/>
  <c r="C88" i="3"/>
  <c r="A88" i="3"/>
  <c r="G87" i="3"/>
  <c r="D87" i="3"/>
  <c r="C87" i="3"/>
  <c r="A87" i="3"/>
  <c r="G86" i="3"/>
  <c r="D86" i="3"/>
  <c r="C86" i="3"/>
  <c r="A86" i="3"/>
  <c r="G84" i="3"/>
  <c r="E84" i="3"/>
  <c r="D84" i="3"/>
  <c r="C84" i="3"/>
  <c r="A84" i="3"/>
  <c r="F84" i="3" s="1"/>
  <c r="G83" i="3"/>
  <c r="D83" i="3"/>
  <c r="C83" i="3"/>
  <c r="A83" i="3"/>
  <c r="G82" i="3"/>
  <c r="E82" i="3"/>
  <c r="D82" i="3"/>
  <c r="C82" i="3"/>
  <c r="A82" i="3"/>
  <c r="G81" i="3"/>
  <c r="D81" i="3"/>
  <c r="C81" i="3"/>
  <c r="A81" i="3"/>
  <c r="G80" i="3"/>
  <c r="D80" i="3"/>
  <c r="C80" i="3"/>
  <c r="A80" i="3"/>
  <c r="G79" i="3"/>
  <c r="D79" i="3"/>
  <c r="C79" i="3"/>
  <c r="A79" i="3"/>
  <c r="G78" i="3"/>
  <c r="D78" i="3"/>
  <c r="C78" i="3"/>
  <c r="A78" i="3"/>
  <c r="G77" i="3"/>
  <c r="E77" i="3"/>
  <c r="D77" i="3"/>
  <c r="C77" i="3"/>
  <c r="A77" i="3"/>
  <c r="F77" i="3" s="1"/>
  <c r="G76" i="3"/>
  <c r="D76" i="3"/>
  <c r="C76" i="3"/>
  <c r="A76" i="3"/>
  <c r="G75" i="3"/>
  <c r="D75" i="3"/>
  <c r="C75" i="3"/>
  <c r="A75" i="3"/>
  <c r="G74" i="3"/>
  <c r="E74" i="3"/>
  <c r="D74" i="3"/>
  <c r="C74" i="3"/>
  <c r="A74" i="3"/>
  <c r="F74" i="3" s="1"/>
  <c r="G73" i="3"/>
  <c r="D73" i="3"/>
  <c r="C73" i="3"/>
  <c r="A73" i="3"/>
  <c r="G72" i="3"/>
  <c r="D72" i="3"/>
  <c r="C72" i="3"/>
  <c r="A72" i="3"/>
  <c r="G71" i="3"/>
  <c r="D71" i="3"/>
  <c r="C71" i="3"/>
  <c r="A71" i="3"/>
  <c r="G70" i="3"/>
  <c r="E70" i="3"/>
  <c r="D70" i="3"/>
  <c r="C70" i="3"/>
  <c r="A70" i="3"/>
  <c r="F70" i="3" s="1"/>
  <c r="G69" i="3"/>
  <c r="D69" i="3"/>
  <c r="C69" i="3"/>
  <c r="A69" i="3"/>
  <c r="G68" i="3"/>
  <c r="D68" i="3"/>
  <c r="C68" i="3"/>
  <c r="A68" i="3"/>
  <c r="G67" i="3"/>
  <c r="D67" i="3"/>
  <c r="C67" i="3"/>
  <c r="A67" i="3"/>
  <c r="G66" i="3"/>
  <c r="E66" i="3"/>
  <c r="D66" i="3"/>
  <c r="C66" i="3"/>
  <c r="A66" i="3"/>
  <c r="G65" i="3"/>
  <c r="D65" i="3"/>
  <c r="C65" i="3"/>
  <c r="A65" i="3"/>
  <c r="G64" i="3"/>
  <c r="D64" i="3"/>
  <c r="C64" i="3"/>
  <c r="A64" i="3"/>
  <c r="G63" i="3"/>
  <c r="D63" i="3"/>
  <c r="C63" i="3"/>
  <c r="A63" i="3"/>
  <c r="G62" i="3"/>
  <c r="D62" i="3"/>
  <c r="C62" i="3"/>
  <c r="A62" i="3"/>
  <c r="G61" i="3"/>
  <c r="E61" i="3"/>
  <c r="D61" i="3"/>
  <c r="C61" i="3"/>
  <c r="A61" i="3"/>
  <c r="F61" i="3" s="1"/>
  <c r="G60" i="3"/>
  <c r="D60" i="3"/>
  <c r="C60" i="3"/>
  <c r="A60" i="3"/>
  <c r="G59" i="3"/>
  <c r="D59" i="3"/>
  <c r="C59" i="3"/>
  <c r="A59" i="3"/>
  <c r="G58" i="3"/>
  <c r="E58" i="3"/>
  <c r="D58" i="3"/>
  <c r="C58" i="3"/>
  <c r="A58" i="3"/>
  <c r="G57" i="3"/>
  <c r="D57" i="3"/>
  <c r="C57" i="3"/>
  <c r="A57" i="3"/>
  <c r="G56" i="3"/>
  <c r="D56" i="3"/>
  <c r="C56" i="3"/>
  <c r="A56" i="3"/>
  <c r="G55" i="3"/>
  <c r="D55" i="3"/>
  <c r="C55" i="3"/>
  <c r="A55" i="3"/>
  <c r="G54" i="3"/>
  <c r="D54" i="3"/>
  <c r="C54" i="3"/>
  <c r="A54" i="3"/>
  <c r="G52" i="3"/>
  <c r="D52" i="3"/>
  <c r="C52" i="3"/>
  <c r="A52" i="3"/>
  <c r="G51" i="3"/>
  <c r="D51" i="3"/>
  <c r="C51" i="3"/>
  <c r="A51" i="3"/>
  <c r="G50" i="3"/>
  <c r="D50" i="3"/>
  <c r="C50" i="3"/>
  <c r="A50" i="3"/>
  <c r="G49" i="3"/>
  <c r="D49" i="3"/>
  <c r="C49" i="3"/>
  <c r="A49" i="3"/>
  <c r="G47" i="3"/>
  <c r="D47" i="3"/>
  <c r="C47" i="3"/>
  <c r="A47" i="3"/>
  <c r="G46" i="3"/>
  <c r="D46" i="3"/>
  <c r="C46" i="3"/>
  <c r="A46" i="3"/>
  <c r="G44" i="3"/>
  <c r="D44" i="3"/>
  <c r="C44" i="3"/>
  <c r="A44" i="3"/>
  <c r="G43" i="3"/>
  <c r="D43" i="3"/>
  <c r="C43" i="3"/>
  <c r="A43" i="3"/>
  <c r="G42" i="3"/>
  <c r="D42" i="3"/>
  <c r="C42" i="3"/>
  <c r="A42" i="3"/>
  <c r="G41" i="3"/>
  <c r="D41" i="3"/>
  <c r="C41" i="3"/>
  <c r="A41" i="3"/>
  <c r="G40" i="3"/>
  <c r="D40" i="3"/>
  <c r="C40" i="3"/>
  <c r="A40" i="3"/>
  <c r="G39" i="3"/>
  <c r="D39" i="3"/>
  <c r="C39" i="3"/>
  <c r="A39" i="3"/>
  <c r="G38" i="3"/>
  <c r="D38" i="3"/>
  <c r="C38" i="3"/>
  <c r="A38" i="3"/>
  <c r="G37" i="3"/>
  <c r="D37" i="3"/>
  <c r="C37" i="3"/>
  <c r="A37" i="3"/>
  <c r="G36" i="3"/>
  <c r="D36" i="3"/>
  <c r="C36" i="3"/>
  <c r="A36" i="3"/>
  <c r="G35" i="3"/>
  <c r="D35" i="3"/>
  <c r="C35" i="3"/>
  <c r="A35" i="3"/>
  <c r="G34" i="3"/>
  <c r="D34" i="3"/>
  <c r="C34" i="3"/>
  <c r="A34" i="3"/>
  <c r="G33" i="3"/>
  <c r="D33" i="3"/>
  <c r="C33" i="3"/>
  <c r="A33" i="3"/>
  <c r="G32" i="3"/>
  <c r="E32" i="3"/>
  <c r="D32" i="3"/>
  <c r="C32" i="3"/>
  <c r="A32" i="3"/>
  <c r="F32" i="3" s="1"/>
  <c r="G31" i="3"/>
  <c r="D31" i="3"/>
  <c r="C31" i="3"/>
  <c r="A31" i="3"/>
  <c r="G30" i="3"/>
  <c r="D30" i="3"/>
  <c r="C30" i="3"/>
  <c r="A30" i="3"/>
  <c r="G29" i="3"/>
  <c r="D29" i="3"/>
  <c r="C29" i="3"/>
  <c r="A29" i="3"/>
  <c r="G28" i="3"/>
  <c r="D28" i="3"/>
  <c r="C28" i="3"/>
  <c r="A28" i="3"/>
  <c r="G27" i="3"/>
  <c r="D27" i="3"/>
  <c r="C27" i="3"/>
  <c r="A27" i="3"/>
  <c r="G26" i="3"/>
  <c r="D26" i="3"/>
  <c r="C26" i="3"/>
  <c r="A26" i="3"/>
  <c r="G25" i="3"/>
  <c r="D25" i="3"/>
  <c r="C25" i="3"/>
  <c r="A25" i="3"/>
  <c r="G24" i="3"/>
  <c r="D24" i="3"/>
  <c r="C24" i="3"/>
  <c r="A24" i="3"/>
  <c r="L80" i="2"/>
  <c r="L72" i="2"/>
  <c r="K71" i="2"/>
  <c r="L71" i="2" s="1"/>
  <c r="G71" i="2"/>
  <c r="E65" i="3" s="1"/>
  <c r="K70" i="2"/>
  <c r="L70" i="2" s="1"/>
  <c r="G70" i="2"/>
  <c r="E64" i="3" s="1"/>
  <c r="K69" i="2"/>
  <c r="L69" i="2" s="1"/>
  <c r="G69" i="2"/>
  <c r="E63" i="3" s="1"/>
  <c r="K36" i="2"/>
  <c r="L36" i="2" s="1"/>
  <c r="G36" i="2"/>
  <c r="E30" i="3" s="1"/>
  <c r="K30" i="2"/>
  <c r="L30" i="2" s="1"/>
  <c r="G30" i="2"/>
  <c r="E24" i="3" s="1"/>
  <c r="K37" i="2"/>
  <c r="L37" i="2" s="1"/>
  <c r="G37" i="2"/>
  <c r="E31" i="3" s="1"/>
  <c r="F31" i="3" s="1"/>
  <c r="K33" i="2"/>
  <c r="L33" i="2" s="1"/>
  <c r="G33" i="2"/>
  <c r="E27" i="3" s="1"/>
  <c r="F27" i="3" s="1"/>
  <c r="K32" i="2"/>
  <c r="L32" i="2" s="1"/>
  <c r="G32" i="2"/>
  <c r="E26" i="3" s="1"/>
  <c r="F26" i="3" s="1"/>
  <c r="K31" i="2"/>
  <c r="L31" i="2" s="1"/>
  <c r="G31" i="2"/>
  <c r="E25" i="3" s="1"/>
  <c r="F25" i="3" s="1"/>
  <c r="K29" i="2"/>
  <c r="L29" i="2" s="1"/>
  <c r="L90" i="2"/>
  <c r="F65" i="3" l="1"/>
  <c r="F64" i="3"/>
  <c r="F63" i="3"/>
  <c r="F148" i="3"/>
  <c r="F136" i="3"/>
  <c r="F132" i="3"/>
  <c r="F98" i="3"/>
  <c r="F82" i="3"/>
  <c r="F66" i="3"/>
  <c r="F16" i="3"/>
  <c r="F30" i="3"/>
  <c r="F58" i="3"/>
  <c r="K140" i="2"/>
  <c r="L140" i="2" s="1"/>
  <c r="G140" i="2"/>
  <c r="E134" i="3" s="1"/>
  <c r="F134" i="3" s="1"/>
  <c r="H23" i="3"/>
  <c r="A23" i="3"/>
  <c r="L154" i="2"/>
  <c r="L76" i="2"/>
  <c r="L104" i="2"/>
  <c r="K89" i="2"/>
  <c r="L89" i="2" s="1"/>
  <c r="G89" i="2"/>
  <c r="E83" i="3" s="1"/>
  <c r="F83" i="3" s="1"/>
  <c r="K153" i="2"/>
  <c r="L153" i="2" s="1"/>
  <c r="G153" i="2"/>
  <c r="E147" i="3" s="1"/>
  <c r="F147" i="3" s="1"/>
  <c r="K152" i="2"/>
  <c r="L152" i="2" s="1"/>
  <c r="G152" i="2"/>
  <c r="E146" i="3" s="1"/>
  <c r="F146" i="3" s="1"/>
  <c r="K151" i="2"/>
  <c r="L151" i="2" s="1"/>
  <c r="G151" i="2"/>
  <c r="E145" i="3" s="1"/>
  <c r="F145" i="3" s="1"/>
  <c r="K147" i="2"/>
  <c r="L147" i="2" s="1"/>
  <c r="G147" i="2"/>
  <c r="E141" i="3" s="1"/>
  <c r="F141" i="3" s="1"/>
  <c r="K130" i="2"/>
  <c r="L130" i="2" s="1"/>
  <c r="G130" i="2"/>
  <c r="E124" i="3" s="1"/>
  <c r="F124" i="3" s="1"/>
  <c r="K125" i="2"/>
  <c r="L125" i="2" s="1"/>
  <c r="G125" i="2"/>
  <c r="E119" i="3" s="1"/>
  <c r="F119" i="3" s="1"/>
  <c r="K120" i="2"/>
  <c r="L120" i="2" s="1"/>
  <c r="G120" i="2"/>
  <c r="E114" i="3" s="1"/>
  <c r="F114" i="3" s="1"/>
  <c r="K111" i="2"/>
  <c r="L111" i="2" s="1"/>
  <c r="G111" i="2"/>
  <c r="E105" i="3" s="1"/>
  <c r="F105" i="3" s="1"/>
  <c r="K75" i="2"/>
  <c r="L75" i="2" s="1"/>
  <c r="G75" i="2"/>
  <c r="E69" i="3" s="1"/>
  <c r="F69" i="3" s="1"/>
  <c r="K74" i="2"/>
  <c r="L74" i="2" s="1"/>
  <c r="G74" i="2"/>
  <c r="E68" i="3" s="1"/>
  <c r="F68" i="3" s="1"/>
  <c r="K73" i="2"/>
  <c r="L73" i="2" s="1"/>
  <c r="G73" i="2"/>
  <c r="E67" i="3" s="1"/>
  <c r="F67" i="3" s="1"/>
  <c r="K109" i="2"/>
  <c r="L109" i="2" s="1"/>
  <c r="G109" i="2"/>
  <c r="E103" i="3" s="1"/>
  <c r="F103" i="3" s="1"/>
  <c r="K68" i="2"/>
  <c r="L68" i="2" s="1"/>
  <c r="G68" i="2"/>
  <c r="E62" i="3" s="1"/>
  <c r="F62" i="3" s="1"/>
  <c r="K103" i="2"/>
  <c r="L103" i="2" s="1"/>
  <c r="G103" i="2"/>
  <c r="E97" i="3" s="1"/>
  <c r="F97" i="3" s="1"/>
  <c r="H25" i="2"/>
  <c r="H18" i="3"/>
  <c r="E18" i="3"/>
  <c r="D18" i="3"/>
  <c r="C18" i="3"/>
  <c r="A18" i="3"/>
  <c r="H17" i="3"/>
  <c r="E17" i="3"/>
  <c r="D17" i="3"/>
  <c r="C17" i="3"/>
  <c r="A17" i="3"/>
  <c r="L24" i="2"/>
  <c r="L23" i="2"/>
  <c r="L96" i="2"/>
  <c r="K94" i="2"/>
  <c r="L94" i="2" s="1"/>
  <c r="G94" i="2"/>
  <c r="E88" i="3" s="1"/>
  <c r="F88" i="3" s="1"/>
  <c r="L83" i="2"/>
  <c r="G34" i="2"/>
  <c r="E28" i="3" s="1"/>
  <c r="F28" i="3" s="1"/>
  <c r="K34" i="2"/>
  <c r="L34" i="2" s="1"/>
  <c r="K82" i="2"/>
  <c r="L82" i="2" s="1"/>
  <c r="G82" i="2"/>
  <c r="E76" i="3" s="1"/>
  <c r="F76" i="3" s="1"/>
  <c r="K81" i="2"/>
  <c r="L81" i="2" s="1"/>
  <c r="G81" i="2"/>
  <c r="E75" i="3" s="1"/>
  <c r="F75" i="3" s="1"/>
  <c r="L64" i="2"/>
  <c r="F24" i="3" l="1"/>
  <c r="F17" i="3"/>
  <c r="F18" i="3"/>
  <c r="K146" i="2"/>
  <c r="L146" i="2" s="1"/>
  <c r="G146" i="2"/>
  <c r="E140" i="3" s="1"/>
  <c r="F140" i="3" s="1"/>
  <c r="K145" i="2"/>
  <c r="L145" i="2" s="1"/>
  <c r="G145" i="2"/>
  <c r="E139" i="3" s="1"/>
  <c r="F139" i="3" s="1"/>
  <c r="K47" i="2"/>
  <c r="L47" i="2" s="1"/>
  <c r="G47" i="2"/>
  <c r="E41" i="3" s="1"/>
  <c r="F41" i="3" s="1"/>
  <c r="H154" i="3"/>
  <c r="H22" i="3"/>
  <c r="H21" i="3"/>
  <c r="H20" i="3"/>
  <c r="H19" i="3"/>
  <c r="H15" i="3"/>
  <c r="H14" i="3"/>
  <c r="H13" i="3"/>
  <c r="E12" i="3"/>
  <c r="D12" i="3"/>
  <c r="C12" i="3"/>
  <c r="A12" i="3"/>
  <c r="L142" i="2"/>
  <c r="L138" i="2"/>
  <c r="L124" i="2"/>
  <c r="L117" i="2"/>
  <c r="L107" i="2"/>
  <c r="L102" i="2"/>
  <c r="L88" i="2"/>
  <c r="L67" i="2"/>
  <c r="L51" i="2"/>
  <c r="L113" i="2"/>
  <c r="L112" i="2"/>
  <c r="L93" i="2"/>
  <c r="L38" i="2"/>
  <c r="F12" i="3" l="1"/>
  <c r="K44" i="2"/>
  <c r="L44" i="2" s="1"/>
  <c r="G44" i="2"/>
  <c r="E38" i="3" s="1"/>
  <c r="F38" i="3" s="1"/>
  <c r="K43" i="2"/>
  <c r="L43" i="2" s="1"/>
  <c r="G43" i="2"/>
  <c r="E37" i="3" s="1"/>
  <c r="F37" i="3" s="1"/>
  <c r="K42" i="2"/>
  <c r="L42" i="2" s="1"/>
  <c r="G42" i="2"/>
  <c r="E36" i="3" s="1"/>
  <c r="F36" i="3" s="1"/>
  <c r="K41" i="2"/>
  <c r="L41" i="2" s="1"/>
  <c r="G41" i="2"/>
  <c r="E35" i="3" s="1"/>
  <c r="F35" i="3" s="1"/>
  <c r="K40" i="2"/>
  <c r="L40" i="2" s="1"/>
  <c r="G40" i="2"/>
  <c r="E34" i="3" s="1"/>
  <c r="F34" i="3" s="1"/>
  <c r="E15" i="3"/>
  <c r="D15" i="3"/>
  <c r="C15" i="3"/>
  <c r="A15" i="3"/>
  <c r="E14" i="3"/>
  <c r="D14" i="3"/>
  <c r="C14" i="3"/>
  <c r="A14" i="3"/>
  <c r="K63" i="2"/>
  <c r="L63" i="2" s="1"/>
  <c r="G63" i="2"/>
  <c r="E57" i="3" s="1"/>
  <c r="F57" i="3" s="1"/>
  <c r="K157" i="2"/>
  <c r="L157" i="2" s="1"/>
  <c r="G157" i="2"/>
  <c r="E151" i="3" s="1"/>
  <c r="F151" i="3" s="1"/>
  <c r="K148" i="2"/>
  <c r="L148" i="2" s="1"/>
  <c r="G148" i="2"/>
  <c r="E142" i="3" s="1"/>
  <c r="F142" i="3" s="1"/>
  <c r="K86" i="2"/>
  <c r="L86" i="2" s="1"/>
  <c r="G86" i="2"/>
  <c r="E80" i="3" s="1"/>
  <c r="F80" i="3" s="1"/>
  <c r="K85" i="2"/>
  <c r="L85" i="2" s="1"/>
  <c r="G85" i="2"/>
  <c r="E79" i="3" s="1"/>
  <c r="F79" i="3" s="1"/>
  <c r="K129" i="2"/>
  <c r="L129" i="2" s="1"/>
  <c r="G129" i="2"/>
  <c r="E123" i="3" s="1"/>
  <c r="F123" i="3" s="1"/>
  <c r="K123" i="2"/>
  <c r="L123" i="2" s="1"/>
  <c r="G123" i="2"/>
  <c r="E117" i="3" s="1"/>
  <c r="F117" i="3" s="1"/>
  <c r="K77" i="2"/>
  <c r="L77" i="2" s="1"/>
  <c r="G77" i="2"/>
  <c r="E71" i="3" s="1"/>
  <c r="F71" i="3" s="1"/>
  <c r="K78" i="2"/>
  <c r="L78" i="2" s="1"/>
  <c r="G78" i="2"/>
  <c r="E72" i="3" s="1"/>
  <c r="F72" i="3" s="1"/>
  <c r="K116" i="2"/>
  <c r="L116" i="2" s="1"/>
  <c r="G116" i="2"/>
  <c r="E110" i="3" s="1"/>
  <c r="F110" i="3" s="1"/>
  <c r="K115" i="2"/>
  <c r="L115" i="2" s="1"/>
  <c r="G115" i="2"/>
  <c r="E109" i="3" s="1"/>
  <c r="F109" i="3" s="1"/>
  <c r="K60" i="2"/>
  <c r="L60" i="2" s="1"/>
  <c r="G60" i="2"/>
  <c r="E54" i="3" s="1"/>
  <c r="F54" i="3" s="1"/>
  <c r="F15" i="3" l="1"/>
  <c r="F14" i="3"/>
  <c r="K149" i="2" l="1"/>
  <c r="L149" i="2" s="1"/>
  <c r="G149" i="2"/>
  <c r="E143" i="3" s="1"/>
  <c r="F143" i="3" s="1"/>
  <c r="K110" i="2" l="1"/>
  <c r="L110" i="2" s="1"/>
  <c r="G110" i="2"/>
  <c r="E104" i="3" s="1"/>
  <c r="F104" i="3" s="1"/>
  <c r="G93" i="2" l="1"/>
  <c r="E87" i="3" s="1"/>
  <c r="F87" i="3" s="1"/>
  <c r="K46" i="2" l="1"/>
  <c r="L46" i="2" s="1"/>
  <c r="G46" i="2"/>
  <c r="E40" i="3" s="1"/>
  <c r="F40" i="3" s="1"/>
  <c r="K35" i="2" l="1"/>
  <c r="L35" i="2" s="1"/>
  <c r="G35" i="2"/>
  <c r="E29" i="3" s="1"/>
  <c r="F29" i="3" s="1"/>
  <c r="L20" i="2"/>
  <c r="E155" i="3"/>
  <c r="K137" i="2" l="1"/>
  <c r="L137" i="2" s="1"/>
  <c r="G137" i="2"/>
  <c r="E131" i="3" s="1"/>
  <c r="F131" i="3" s="1"/>
  <c r="K131" i="2"/>
  <c r="L131" i="2" s="1"/>
  <c r="G131" i="2"/>
  <c r="E125" i="3" s="1"/>
  <c r="F125" i="3" s="1"/>
  <c r="K118" i="2"/>
  <c r="L118" i="2" s="1"/>
  <c r="G118" i="2"/>
  <c r="E112" i="3" s="1"/>
  <c r="F112" i="3" s="1"/>
  <c r="G99" i="2" l="1"/>
  <c r="E93" i="3" s="1"/>
  <c r="F93" i="3" s="1"/>
  <c r="K150" i="2" l="1"/>
  <c r="L150" i="2" s="1"/>
  <c r="G150" i="2"/>
  <c r="E144" i="3" s="1"/>
  <c r="F144" i="3" s="1"/>
  <c r="K53" i="2"/>
  <c r="L53" i="2" s="1"/>
  <c r="G53" i="2"/>
  <c r="E47" i="3" s="1"/>
  <c r="F47" i="3" s="1"/>
  <c r="K52" i="2"/>
  <c r="L52" i="2" s="1"/>
  <c r="G52" i="2"/>
  <c r="E46" i="3" s="1"/>
  <c r="F46" i="3" s="1"/>
  <c r="K56" i="2" l="1"/>
  <c r="L56" i="2" s="1"/>
  <c r="G56" i="2"/>
  <c r="E50" i="3" s="1"/>
  <c r="F50" i="3" s="1"/>
  <c r="E154" i="3"/>
  <c r="F154" i="3" s="1"/>
  <c r="G154" i="3"/>
  <c r="K155" i="2" l="1"/>
  <c r="L155" i="2" s="1"/>
  <c r="G155" i="2"/>
  <c r="E149" i="3" s="1"/>
  <c r="F149" i="3" s="1"/>
  <c r="K133" i="2"/>
  <c r="L133" i="2" s="1"/>
  <c r="G133" i="2"/>
  <c r="E127" i="3" s="1"/>
  <c r="F127" i="3" s="1"/>
  <c r="K122" i="2" l="1"/>
  <c r="L122" i="2" s="1"/>
  <c r="G122" i="2"/>
  <c r="E116" i="3" s="1"/>
  <c r="F116" i="3" s="1"/>
  <c r="K121" i="2"/>
  <c r="L121" i="2" s="1"/>
  <c r="G121" i="2"/>
  <c r="E115" i="3" s="1"/>
  <c r="F115" i="3" s="1"/>
  <c r="K79" i="2" l="1"/>
  <c r="L79" i="2" s="1"/>
  <c r="G79" i="2"/>
  <c r="E73" i="3" s="1"/>
  <c r="F73" i="3" s="1"/>
  <c r="K62" i="2"/>
  <c r="L62" i="2" s="1"/>
  <c r="G62" i="2"/>
  <c r="E56" i="3" s="1"/>
  <c r="F56" i="3" s="1"/>
  <c r="K58" i="2"/>
  <c r="L58" i="2" s="1"/>
  <c r="G58" i="2"/>
  <c r="E52" i="3" s="1"/>
  <c r="F52" i="3" s="1"/>
  <c r="K114" i="2"/>
  <c r="L114" i="2" s="1"/>
  <c r="G114" i="2"/>
  <c r="E108" i="3" s="1"/>
  <c r="F108" i="3" s="1"/>
  <c r="K49" i="2"/>
  <c r="L49" i="2" s="1"/>
  <c r="G49" i="2"/>
  <c r="E43" i="3" s="1"/>
  <c r="F43" i="3" s="1"/>
  <c r="C13" i="3" l="1"/>
  <c r="K144" i="2"/>
  <c r="L144" i="2" s="1"/>
  <c r="G144" i="2"/>
  <c r="E138" i="3" s="1"/>
  <c r="F138" i="3" s="1"/>
  <c r="K143" i="2"/>
  <c r="L143" i="2" s="1"/>
  <c r="G143" i="2"/>
  <c r="E137" i="3" s="1"/>
  <c r="F137" i="3" s="1"/>
  <c r="G159" i="2"/>
  <c r="E153" i="3" s="1"/>
  <c r="F153" i="3" s="1"/>
  <c r="G158" i="2"/>
  <c r="E152" i="3" s="1"/>
  <c r="F152" i="3" s="1"/>
  <c r="G141" i="2"/>
  <c r="E135" i="3" s="1"/>
  <c r="F135" i="3" s="1"/>
  <c r="G139" i="2"/>
  <c r="E133" i="3" s="1"/>
  <c r="F133" i="3" s="1"/>
  <c r="G136" i="2"/>
  <c r="E130" i="3" s="1"/>
  <c r="F130" i="3" s="1"/>
  <c r="G135" i="2"/>
  <c r="E129" i="3" s="1"/>
  <c r="F129" i="3" s="1"/>
  <c r="G134" i="2"/>
  <c r="E128" i="3" s="1"/>
  <c r="F128" i="3" s="1"/>
  <c r="G132" i="2"/>
  <c r="E126" i="3" s="1"/>
  <c r="F126" i="3" s="1"/>
  <c r="G128" i="2"/>
  <c r="E122" i="3" s="1"/>
  <c r="F122" i="3" s="1"/>
  <c r="G127" i="2"/>
  <c r="E121" i="3" s="1"/>
  <c r="F121" i="3" s="1"/>
  <c r="G126" i="2"/>
  <c r="E120" i="3" s="1"/>
  <c r="F120" i="3" s="1"/>
  <c r="G124" i="2"/>
  <c r="E118" i="3" s="1"/>
  <c r="F118" i="3" s="1"/>
  <c r="G119" i="2"/>
  <c r="E113" i="3" s="1"/>
  <c r="F113" i="3" s="1"/>
  <c r="G108" i="2"/>
  <c r="E102" i="3" s="1"/>
  <c r="F102" i="3" s="1"/>
  <c r="G106" i="2"/>
  <c r="E100" i="3" s="1"/>
  <c r="F100" i="3" s="1"/>
  <c r="G105" i="2"/>
  <c r="E99" i="3" s="1"/>
  <c r="F99" i="3" s="1"/>
  <c r="G102" i="2"/>
  <c r="E96" i="3" s="1"/>
  <c r="F96" i="3" s="1"/>
  <c r="G101" i="2"/>
  <c r="E95" i="3" s="1"/>
  <c r="F95" i="3" s="1"/>
  <c r="G100" i="2"/>
  <c r="E94" i="3" s="1"/>
  <c r="F94" i="3" s="1"/>
  <c r="G98" i="2"/>
  <c r="E92" i="3" s="1"/>
  <c r="F92" i="3" s="1"/>
  <c r="G92" i="2"/>
  <c r="E86" i="3" s="1"/>
  <c r="F86" i="3" s="1"/>
  <c r="G97" i="2"/>
  <c r="E91" i="3" s="1"/>
  <c r="F91" i="3" s="1"/>
  <c r="G95" i="2"/>
  <c r="E89" i="3" s="1"/>
  <c r="F89" i="3" s="1"/>
  <c r="G87" i="2"/>
  <c r="E81" i="3" s="1"/>
  <c r="F81" i="3" s="1"/>
  <c r="G84" i="2"/>
  <c r="E78" i="3" s="1"/>
  <c r="F78" i="3" s="1"/>
  <c r="G66" i="2"/>
  <c r="E60" i="3" s="1"/>
  <c r="F60" i="3" s="1"/>
  <c r="G65" i="2"/>
  <c r="E59" i="3" s="1"/>
  <c r="F59" i="3" s="1"/>
  <c r="G61" i="2"/>
  <c r="E55" i="3" s="1"/>
  <c r="F55" i="3" s="1"/>
  <c r="G57" i="2"/>
  <c r="E51" i="3" s="1"/>
  <c r="F51" i="3" s="1"/>
  <c r="G113" i="2"/>
  <c r="E107" i="3" s="1"/>
  <c r="F107" i="3" s="1"/>
  <c r="G112" i="2"/>
  <c r="E106" i="3" s="1"/>
  <c r="F106" i="3" s="1"/>
  <c r="G156" i="2"/>
  <c r="E150" i="3" s="1"/>
  <c r="F150" i="3" s="1"/>
  <c r="G50" i="2"/>
  <c r="E44" i="3" s="1"/>
  <c r="F44" i="3" s="1"/>
  <c r="G55" i="2"/>
  <c r="E49" i="3" s="1"/>
  <c r="F49" i="3" s="1"/>
  <c r="G48" i="2"/>
  <c r="E42" i="3" s="1"/>
  <c r="F42" i="3" s="1"/>
  <c r="G45" i="2"/>
  <c r="E39" i="3" s="1"/>
  <c r="F39" i="3" s="1"/>
  <c r="K136" i="2"/>
  <c r="L136" i="2" s="1"/>
  <c r="K127" i="2"/>
  <c r="L127" i="2" s="1"/>
  <c r="K101" i="2"/>
  <c r="L101" i="2" s="1"/>
  <c r="K95" i="2"/>
  <c r="L95" i="2" s="1"/>
  <c r="K99" i="2"/>
  <c r="L99" i="2" s="1"/>
  <c r="K128" i="2" l="1"/>
  <c r="L128" i="2" s="1"/>
  <c r="K134" i="2"/>
  <c r="L134" i="2" s="1"/>
  <c r="K98" i="2"/>
  <c r="L98" i="2" s="1"/>
  <c r="K59" i="2"/>
  <c r="L59" i="2" s="1"/>
  <c r="K57" i="2"/>
  <c r="L57" i="2" s="1"/>
  <c r="A155" i="3" l="1"/>
  <c r="K135" i="2"/>
  <c r="L135" i="2" s="1"/>
  <c r="K132" i="2"/>
  <c r="L132" i="2" s="1"/>
  <c r="K119" i="2"/>
  <c r="L119" i="2" s="1"/>
  <c r="D10" i="3" l="1"/>
  <c r="D13" i="3"/>
  <c r="K87" i="2" l="1"/>
  <c r="L87" i="2" s="1"/>
  <c r="K84" i="2"/>
  <c r="L84" i="2" s="1"/>
  <c r="E13" i="3" l="1"/>
  <c r="A13" i="3"/>
  <c r="E156" i="3" l="1"/>
  <c r="F13" i="3"/>
  <c r="F19" i="3" s="1"/>
  <c r="F156" i="3" l="1"/>
  <c r="L21" i="2"/>
  <c r="L19" i="2"/>
  <c r="L25" i="2" l="1"/>
  <c r="E9" i="3"/>
  <c r="E8" i="3"/>
  <c r="E7" i="3"/>
  <c r="K141" i="2"/>
  <c r="L141" i="2" s="1"/>
  <c r="K139" i="2"/>
  <c r="L139" i="2" s="1"/>
  <c r="K66" i="2"/>
  <c r="L66" i="2" s="1"/>
  <c r="K65" i="2"/>
  <c r="L65" i="2" s="1"/>
  <c r="K92" i="2"/>
  <c r="L92" i="2" s="1"/>
  <c r="K126" i="2"/>
  <c r="L126" i="2" s="1"/>
  <c r="K100" i="2"/>
  <c r="L100" i="2" s="1"/>
  <c r="K108" i="2"/>
  <c r="L108" i="2" s="1"/>
  <c r="K106" i="2"/>
  <c r="L106" i="2" s="1"/>
  <c r="K105" i="2"/>
  <c r="L105" i="2" s="1"/>
  <c r="K61" i="2"/>
  <c r="L61" i="2" s="1"/>
  <c r="K97" i="2"/>
  <c r="L97" i="2" s="1"/>
  <c r="K55" i="2"/>
  <c r="L55" i="2" s="1"/>
  <c r="K91" i="2"/>
  <c r="L91" i="2" s="1"/>
  <c r="K159" i="2"/>
  <c r="L159" i="2" s="1"/>
  <c r="K158" i="2"/>
  <c r="L158" i="2" s="1"/>
  <c r="K156" i="2"/>
  <c r="L156" i="2" s="1"/>
  <c r="K50" i="2"/>
  <c r="L50" i="2" s="1"/>
  <c r="K48" i="2"/>
  <c r="L48" i="2" s="1"/>
  <c r="K45" i="2"/>
  <c r="L45" i="2" s="1"/>
  <c r="K39" i="2"/>
  <c r="L39" i="2" s="1"/>
  <c r="G39" i="2"/>
  <c r="E33" i="3" s="1"/>
  <c r="F33" i="3" s="1"/>
  <c r="F155" i="3" s="1"/>
  <c r="L160" i="2" l="1"/>
  <c r="F157" i="3" l="1"/>
  <c r="F158" i="3" s="1"/>
  <c r="F159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</futureMetadata>
  <valueMetadata count="5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</valueMetadata>
</metadata>
</file>

<file path=xl/sharedStrings.xml><?xml version="1.0" encoding="utf-8"?>
<sst xmlns="http://schemas.openxmlformats.org/spreadsheetml/2006/main" count="666" uniqueCount="429">
  <si>
    <t>Item</t>
  </si>
  <si>
    <t>Wooden Planter 18"</t>
  </si>
  <si>
    <t>Wooden Planter 9"</t>
  </si>
  <si>
    <t>UPC</t>
  </si>
  <si>
    <t>Cost Each</t>
  </si>
  <si>
    <t># per half shelf</t>
  </si>
  <si>
    <t>Picture</t>
  </si>
  <si>
    <t>$ per half shelf</t>
  </si>
  <si>
    <t>Standard Items</t>
  </si>
  <si>
    <t>Sample Succulent Display Rack</t>
  </si>
  <si>
    <t>Credit Card payment required in before delivery on opening orders.  Net 30 is available for established accounts.</t>
  </si>
  <si>
    <t>We reserve the right to substitute similar items if needed unless specififed by customer.</t>
  </si>
  <si>
    <t>1/2 Shelves Ordered</t>
  </si>
  <si>
    <t>1/2 Shelf Cost</t>
  </si>
  <si>
    <t>Qty Per 1/2 Shelf</t>
  </si>
  <si>
    <t>1/2 Shelf Ordered</t>
  </si>
  <si>
    <t>Extended</t>
  </si>
  <si>
    <t>Company Name</t>
  </si>
  <si>
    <t>Shipping Address</t>
  </si>
  <si>
    <t>Street</t>
  </si>
  <si>
    <t>Order Placed By</t>
  </si>
  <si>
    <t>City</t>
  </si>
  <si>
    <t>State</t>
  </si>
  <si>
    <t>Zip</t>
  </si>
  <si>
    <t>Order Date</t>
  </si>
  <si>
    <t>Phone Number</t>
  </si>
  <si>
    <t>Order Summary</t>
  </si>
  <si>
    <t>P.O. Box 187   Greenback, TN 37742</t>
  </si>
  <si>
    <t>Website : www.popesplantfarm.com</t>
  </si>
  <si>
    <t>Ordered By</t>
  </si>
  <si>
    <t>Deliver To:</t>
  </si>
  <si>
    <t>Phone #</t>
  </si>
  <si>
    <t>Total</t>
  </si>
  <si>
    <t>Subtotal</t>
  </si>
  <si>
    <t>Tel : (865) 977-6942, Fax : (865) 982-7887, Email : succulents@popesplantfarm.com</t>
  </si>
  <si>
    <t>y/n</t>
  </si>
  <si>
    <t>2" Mini Succulent (shipped as 2 flats of 32) - Assorted varieties.</t>
  </si>
  <si>
    <t>3.5" Succulent (shipped as 6 flats of 6)</t>
  </si>
  <si>
    <t>y</t>
  </si>
  <si>
    <t>each weight</t>
  </si>
  <si>
    <t>HS weight</t>
  </si>
  <si>
    <t>order weight</t>
  </si>
  <si>
    <t>Total Weight</t>
  </si>
  <si>
    <r>
      <t>Cement Round Distressed</t>
    </r>
    <r>
      <rPr>
        <sz val="10"/>
        <color theme="1"/>
        <rFont val="Arial"/>
        <family val="2"/>
      </rPr>
      <t xml:space="preserve"> - 2.5"x2.5" </t>
    </r>
  </si>
  <si>
    <t>Succulent Plug Tray (50 plugs per tray)</t>
  </si>
  <si>
    <t>Ship Date</t>
  </si>
  <si>
    <t>Email</t>
  </si>
  <si>
    <t xml:space="preserve">Ancient Art Round 6.5" x 3"
</t>
  </si>
  <si>
    <t xml:space="preserve">Jikka Cylinder 5"
</t>
  </si>
  <si>
    <t>Ceramic Cat 4" (ND)</t>
  </si>
  <si>
    <r>
      <t>Cement Round Distressed</t>
    </r>
    <r>
      <rPr>
        <sz val="10"/>
        <color theme="1"/>
        <rFont val="Arial"/>
        <family val="2"/>
      </rPr>
      <t xml:space="preserve"> Bowl - 5" x 3.5"</t>
    </r>
  </si>
  <si>
    <t>Ceramic Dog 3" (ND)</t>
  </si>
  <si>
    <t>Pieces Per Rack</t>
  </si>
  <si>
    <t>Rack Price</t>
  </si>
  <si>
    <t>Racks Ordered</t>
  </si>
  <si>
    <t>Total Racks Ordered</t>
  </si>
  <si>
    <t>Full Racks</t>
  </si>
  <si>
    <t>Rack Cost</t>
  </si>
  <si>
    <t>$ Total Custom Racks</t>
  </si>
  <si>
    <t>$ Total Pre-Set Racks</t>
  </si>
  <si>
    <r>
      <t xml:space="preserve">Cement Round Distressed </t>
    </r>
    <r>
      <rPr>
        <sz val="10"/>
        <color theme="1"/>
        <rFont val="Arial"/>
        <family val="2"/>
      </rPr>
      <t xml:space="preserve">- 4.5"x4" </t>
    </r>
  </si>
  <si>
    <t>Item #</t>
  </si>
  <si>
    <t>91089-HS</t>
  </si>
  <si>
    <t>68586-HS</t>
  </si>
  <si>
    <t>91506-HS</t>
  </si>
  <si>
    <t>91414-HS</t>
  </si>
  <si>
    <t>91484-HS</t>
  </si>
  <si>
    <t>91164-HS</t>
  </si>
  <si>
    <t>91099-HS</t>
  </si>
  <si>
    <t>91165-HS</t>
  </si>
  <si>
    <t>91483-HS</t>
  </si>
  <si>
    <t>91223-HS</t>
  </si>
  <si>
    <t>91236-HS</t>
  </si>
  <si>
    <t>91237-HS</t>
  </si>
  <si>
    <t>91303-HS</t>
  </si>
  <si>
    <t>91476-HS</t>
  </si>
  <si>
    <t>91380-HS</t>
  </si>
  <si>
    <t>91582-HS</t>
  </si>
  <si>
    <t>91583-HS</t>
  </si>
  <si>
    <t>91351-HS</t>
  </si>
  <si>
    <t>91352-HS</t>
  </si>
  <si>
    <t>Main Office:</t>
  </si>
  <si>
    <t>Succulent Greenhouse:</t>
  </si>
  <si>
    <t>PO Box 187, Greenback TN 37742</t>
  </si>
  <si>
    <t>736 Alcoa Trail, Maryville TN 37804</t>
  </si>
  <si>
    <t>Tel: (865) 856-8099 ext. 1</t>
  </si>
  <si>
    <t>Website: www.popesplantfarm.com</t>
  </si>
  <si>
    <t>92159-HS</t>
  </si>
  <si>
    <t>92160-HS</t>
  </si>
  <si>
    <t>Freight</t>
  </si>
  <si>
    <t>Freight %</t>
  </si>
  <si>
    <t xml:space="preserve">  Succulents - Rack Form</t>
  </si>
  <si>
    <t xml:space="preserve">Visible damage to racks or boxes must be noted with driver at time of delivery.  Claims must be reported within 48 hours of receiving shipment.  </t>
  </si>
  <si>
    <t>Tel: (865) 856-8099 ext. 5 Fax (865) 982-7887</t>
  </si>
  <si>
    <t>92175-HS</t>
  </si>
  <si>
    <t>92178-HS</t>
  </si>
  <si>
    <t>92176-HS</t>
  </si>
  <si>
    <t>Y</t>
  </si>
  <si>
    <r>
      <t xml:space="preserve">6" Succulent HB - </t>
    </r>
    <r>
      <rPr>
        <sz val="10"/>
        <color theme="1"/>
        <rFont val="Arial"/>
        <family val="2"/>
      </rPr>
      <t>Assorted single variety baskets</t>
    </r>
  </si>
  <si>
    <t>92212-HS</t>
  </si>
  <si>
    <t>Animals and Novelty Planters</t>
  </si>
  <si>
    <t>Combo Planters</t>
  </si>
  <si>
    <r>
      <t xml:space="preserve">Austin Planter 3.5" - </t>
    </r>
    <r>
      <rPr>
        <sz val="10"/>
        <color theme="1"/>
        <rFont val="Arial"/>
        <family val="2"/>
      </rPr>
      <t>Assorted Patterns and Colors</t>
    </r>
  </si>
  <si>
    <t>92185-HS</t>
  </si>
  <si>
    <t>Barn Grey Cube 4"</t>
  </si>
  <si>
    <t>92187-HS</t>
  </si>
  <si>
    <r>
      <t xml:space="preserve">Ribbed Glazed 6.5" - 
</t>
    </r>
    <r>
      <rPr>
        <sz val="10"/>
        <color theme="1"/>
        <rFont val="Arial"/>
        <family val="2"/>
      </rPr>
      <t>Assorted Blue &amp; Brown Glazes</t>
    </r>
  </si>
  <si>
    <r>
      <t xml:space="preserve">Rowan Bowls 5" - 
</t>
    </r>
    <r>
      <rPr>
        <sz val="10"/>
        <color theme="1"/>
        <rFont val="Arial"/>
        <family val="2"/>
      </rPr>
      <t>Green, Blue, and Cream bands of color.</t>
    </r>
  </si>
  <si>
    <t>Rock Planter 5"</t>
  </si>
  <si>
    <t>92188-HS</t>
  </si>
  <si>
    <t xml:space="preserve">Stoneware Alpaca 5" </t>
  </si>
  <si>
    <t xml:space="preserve">Ceramic Cat 4" </t>
  </si>
  <si>
    <t xml:space="preserve">Ceramic Dog 3" </t>
  </si>
  <si>
    <t>Jikka Cylinder 5"</t>
  </si>
  <si>
    <t xml:space="preserve">Saratoga Round 3" </t>
  </si>
  <si>
    <t xml:space="preserve">Saratoga Round 6.5" </t>
  </si>
  <si>
    <t>4.5" Aloe Vera (shipped as 2 flats of 10)</t>
  </si>
  <si>
    <t>92141-HS</t>
  </si>
  <si>
    <t>Clay Combo 4"</t>
  </si>
  <si>
    <t>70162-HS</t>
  </si>
  <si>
    <t>Clay Combo 6"</t>
  </si>
  <si>
    <t>70155-HS</t>
  </si>
  <si>
    <t>Hanging Planters</t>
  </si>
  <si>
    <t>Cylinder Hanging Ceramic 3.5"</t>
  </si>
  <si>
    <t>92462-HS</t>
  </si>
  <si>
    <t xml:space="preserve">Ancient Art Round 5" x 4"
</t>
  </si>
  <si>
    <t>91349-HS</t>
  </si>
  <si>
    <t>Blue Tile Round and Square 3"</t>
  </si>
  <si>
    <t>91242-HS</t>
  </si>
  <si>
    <t>91276-HS</t>
  </si>
  <si>
    <t>Heart Planter 4"</t>
  </si>
  <si>
    <t>Bicolor Clay 4.5"</t>
  </si>
  <si>
    <t>92461-HS</t>
  </si>
  <si>
    <t>Lattice Print Cement 3.5"</t>
  </si>
  <si>
    <t>Leaf Pot 3" (3 colors)</t>
  </si>
  <si>
    <t>92465-HS</t>
  </si>
  <si>
    <t>92467-HS</t>
  </si>
  <si>
    <t>Saguaro Pot 4.5"</t>
  </si>
  <si>
    <t>92468-HS</t>
  </si>
  <si>
    <t>Scale Print Cement 3.5"</t>
  </si>
  <si>
    <t>Seldon Pot 3"</t>
  </si>
  <si>
    <t>92469-HS</t>
  </si>
  <si>
    <t>92471-HS</t>
  </si>
  <si>
    <r>
      <t xml:space="preserve">6" Succulent (shipped as 2 flats of 6)
</t>
    </r>
    <r>
      <rPr>
        <sz val="10"/>
        <rFont val="Arial"/>
        <family val="2"/>
      </rPr>
      <t>***the assortment in the flat will vary***</t>
    </r>
    <r>
      <rPr>
        <b/>
        <sz val="10"/>
        <rFont val="Arial"/>
        <family val="2"/>
      </rPr>
      <t xml:space="preserve">
</t>
    </r>
  </si>
  <si>
    <t>70154-HS</t>
  </si>
  <si>
    <r>
      <t xml:space="preserve">10" Corinthian Trough </t>
    </r>
    <r>
      <rPr>
        <sz val="10"/>
        <color theme="1"/>
        <rFont val="Arial"/>
        <family val="2"/>
      </rPr>
      <t>-
10"L x 3.5" H x 3.5" W</t>
    </r>
    <r>
      <rPr>
        <b/>
        <sz val="10"/>
        <color theme="1"/>
        <rFont val="Arial"/>
        <family val="2"/>
      </rPr>
      <t xml:space="preserve">
</t>
    </r>
  </si>
  <si>
    <t xml:space="preserve">Whiskey Barrel 6"  </t>
  </si>
  <si>
    <t>92473-HS</t>
  </si>
  <si>
    <t>Tuxedo Hanging Ceramic 5"</t>
  </si>
  <si>
    <t>92216-HS</t>
  </si>
  <si>
    <t>92463-HS</t>
  </si>
  <si>
    <t>Flower Maiden 4.5"</t>
  </si>
  <si>
    <t>16 pieces</t>
  </si>
  <si>
    <t>91587-HS</t>
  </si>
  <si>
    <t>92171-HS</t>
  </si>
  <si>
    <t>24 pieces</t>
  </si>
  <si>
    <t>26 pieces</t>
  </si>
  <si>
    <t>91365-HS</t>
  </si>
  <si>
    <r>
      <t xml:space="preserve">Floral Pot 3" - </t>
    </r>
    <r>
      <rPr>
        <sz val="10"/>
        <color theme="1"/>
        <rFont val="Arial"/>
        <family val="2"/>
      </rPr>
      <t>Assorted Colors</t>
    </r>
  </si>
  <si>
    <t>92181-HS</t>
  </si>
  <si>
    <t>92182-HS</t>
  </si>
  <si>
    <t>Floral Pot 3" - Assorted Colors</t>
  </si>
  <si>
    <t>Floral Pot 4" - Assorted Colors</t>
  </si>
  <si>
    <r>
      <t xml:space="preserve">Saratoga Combo Half Shelf - 
</t>
    </r>
    <r>
      <rPr>
        <sz val="10"/>
        <color theme="1"/>
        <rFont val="Arial"/>
        <family val="2"/>
      </rPr>
      <t>10 - 3" pots and 6 - 6.5" pots</t>
    </r>
  </si>
  <si>
    <t>92483-HS</t>
  </si>
  <si>
    <t>Ripple Pot 4.5"</t>
  </si>
  <si>
    <t>92496-HS</t>
  </si>
  <si>
    <t>Email: succulents@popesplantfarm.com</t>
  </si>
  <si>
    <t>92232-HS</t>
  </si>
  <si>
    <r>
      <t>Cement Round Distressed Combo Half Shelf</t>
    </r>
    <r>
      <rPr>
        <sz val="10"/>
        <color theme="1"/>
        <rFont val="Arial"/>
        <family val="2"/>
      </rPr>
      <t xml:space="preserve"> -  18 - 2.5" pots and 8 - 4.5" pots</t>
    </r>
  </si>
  <si>
    <r>
      <t xml:space="preserve">6" Succulent HB - 
</t>
    </r>
    <r>
      <rPr>
        <sz val="14"/>
        <color theme="1"/>
        <rFont val="Arial"/>
        <family val="2"/>
      </rPr>
      <t>String of Pearls only</t>
    </r>
  </si>
  <si>
    <t>91165SP-HS</t>
  </si>
  <si>
    <t>6" Succulent HB - String of Pearls only</t>
  </si>
  <si>
    <t>92142-HS</t>
  </si>
  <si>
    <t>Each rack has 5 shelves.    *     Choose 10 of the half shelf options below to fill one rack.    *    Racks Must Ship Full.</t>
  </si>
  <si>
    <t>Total of half shelves must be a multiple of 10</t>
  </si>
  <si>
    <t>Skull Planters 4" (ND)</t>
  </si>
  <si>
    <t>91586-HS</t>
  </si>
  <si>
    <t>Tri Color Ombre 6.5"</t>
  </si>
  <si>
    <t>92215-HS</t>
  </si>
  <si>
    <t xml:space="preserve">
3.5"Grafted Cactus (shipped as 3 flats of 6)</t>
  </si>
  <si>
    <t>Cactus</t>
  </si>
  <si>
    <t>92508-HS</t>
  </si>
  <si>
    <r>
      <t xml:space="preserve">Ceramic Cat and Dog Combo Half Shelf
</t>
    </r>
    <r>
      <rPr>
        <sz val="10"/>
        <color theme="1"/>
        <rFont val="Arial"/>
        <family val="2"/>
      </rPr>
      <t>12 Cats and 12 Dogs</t>
    </r>
  </si>
  <si>
    <t>92528-HS</t>
  </si>
  <si>
    <t>Diamond Pattern 5"</t>
  </si>
  <si>
    <t>92527-HS</t>
  </si>
  <si>
    <t>Saguaro Oval 10"</t>
  </si>
  <si>
    <t>92526-HS</t>
  </si>
  <si>
    <t>Must Be Multiple of 10</t>
  </si>
  <si>
    <t xml:space="preserve">Ceramic Bunnies  4" (ND) </t>
  </si>
  <si>
    <t>Odessa Pot 5"</t>
  </si>
  <si>
    <t>3.5" Asssorted Succulent Deco Pot</t>
  </si>
  <si>
    <r>
      <t xml:space="preserve">Customers must be able to accept a semi and have a forklift to unload at time of delivery.
Visible damage to racks or boxes must be noted with driver at time of delivery. 
</t>
    </r>
    <r>
      <rPr>
        <b/>
        <u/>
        <sz val="12"/>
        <rFont val="Arial"/>
        <family val="2"/>
      </rPr>
      <t xml:space="preserve">Claims must be reported within 48 hours of receiving shipment. </t>
    </r>
  </si>
  <si>
    <r>
      <t xml:space="preserve">3.5" Succulent  - Assorted Sempervivum Only
</t>
    </r>
    <r>
      <rPr>
        <sz val="10"/>
        <color theme="1"/>
        <rFont val="Arial"/>
        <family val="2"/>
      </rPr>
      <t>Hardy Hens &amp; Chicks</t>
    </r>
  </si>
  <si>
    <t>68586HC-HS</t>
  </si>
  <si>
    <t>Circle Pot 4.5"</t>
  </si>
  <si>
    <t>92588-HS</t>
  </si>
  <si>
    <t xml:space="preserve"> </t>
  </si>
  <si>
    <t>Buddha Head 4.5"</t>
  </si>
  <si>
    <t>Daisy Bowl 6.5"</t>
  </si>
  <si>
    <t>Daisy Pot 2.5"</t>
  </si>
  <si>
    <t>Eva Face Pot 3.5"</t>
  </si>
  <si>
    <t>Greenbrier Bowl 6.5"</t>
  </si>
  <si>
    <t>Metal Trough 15"</t>
  </si>
  <si>
    <t>Stoneware Elephant 5"</t>
  </si>
  <si>
    <t>Stoneware Hedgehog 4.75"</t>
  </si>
  <si>
    <t>White Oval 9"</t>
  </si>
  <si>
    <t>92597-HS</t>
  </si>
  <si>
    <t>92598-HS</t>
  </si>
  <si>
    <t>92599-HS</t>
  </si>
  <si>
    <t>92608-HS</t>
  </si>
  <si>
    <t>92604-HS</t>
  </si>
  <si>
    <t>92601-HS</t>
  </si>
  <si>
    <t>92602-HS</t>
  </si>
  <si>
    <t>92605-HS</t>
  </si>
  <si>
    <t>92607-HS</t>
  </si>
  <si>
    <t>92606-HS</t>
  </si>
  <si>
    <t>91563-HS</t>
  </si>
  <si>
    <r>
      <rPr>
        <b/>
        <sz val="10"/>
        <rFont val="Arial"/>
        <family val="2"/>
      </rPr>
      <t>Cement Animal Smal</t>
    </r>
    <r>
      <rPr>
        <sz val="10"/>
        <rFont val="Arial"/>
        <family val="2"/>
      </rPr>
      <t>l (6 assorted styles) - Bird, Frog, Cat, Rabbit, Snail and Turtle</t>
    </r>
  </si>
  <si>
    <r>
      <t xml:space="preserve">Stoneware Animal Combo Half Shelf - 
</t>
    </r>
    <r>
      <rPr>
        <sz val="10"/>
        <color theme="1"/>
        <rFont val="Arial"/>
        <family val="2"/>
      </rPr>
      <t>6 each Alpaca,  Elephant, Hedgehog and Unicorn</t>
    </r>
  </si>
  <si>
    <t>Pre-Set Full Racks - These options are for full racks only.  No substitutions.  Create a custom rack in the next section.</t>
  </si>
  <si>
    <t>Email orders to succulents@popesplantfarm.com
Contacts - Office - Claudia Sebring - claudia@popesplantfarm.com / Sales - Sara Melton - smelton@popesplantfarm.com</t>
  </si>
  <si>
    <t>Terra Jar 4.5"  - Succulent Combo</t>
  </si>
  <si>
    <t>92210-HS</t>
  </si>
  <si>
    <t>Eros Pot 4.25"</t>
  </si>
  <si>
    <t>Striped Jar 4.5"</t>
  </si>
  <si>
    <t>Gothic Skull 3.5"</t>
  </si>
  <si>
    <t>92593-HS</t>
  </si>
  <si>
    <t>Ceramic Cat Oval 6" x 3" - New!</t>
  </si>
  <si>
    <t>92646-HS</t>
  </si>
  <si>
    <t>Saguaro Combo Half Shelf - 
 8 - 4.5" pots and 5 - 10" Ovals</t>
  </si>
  <si>
    <t>13 pieces</t>
  </si>
  <si>
    <t>92647-HS</t>
  </si>
  <si>
    <t>Daisy Combo Half Shelf - 
 18 - 2.5" pots and 3 - 6.5" pots</t>
  </si>
  <si>
    <t>21 pieces</t>
  </si>
  <si>
    <t xml:space="preserve">Rock Planter 5"
</t>
  </si>
  <si>
    <t>92648-HS</t>
  </si>
  <si>
    <t xml:space="preserve">Pope's Succulent Rack #1 </t>
  </si>
  <si>
    <t>91089C-HS</t>
  </si>
  <si>
    <t>91089E-HS</t>
  </si>
  <si>
    <t>91089H-HS</t>
  </si>
  <si>
    <t>91089S-HS</t>
  </si>
  <si>
    <t>91089ST-HS</t>
  </si>
  <si>
    <t xml:space="preserve">2" Cactus </t>
  </si>
  <si>
    <t xml:space="preserve">Use this section to create a custom rack. </t>
  </si>
  <si>
    <t>No</t>
  </si>
  <si>
    <t>no</t>
  </si>
  <si>
    <t>In Stock</t>
  </si>
  <si>
    <t>Shohin 5" Pot with Saucer -
8 assorted colors</t>
  </si>
  <si>
    <t>Shohin 7" Pot with Saucer  -
6 assorted colors</t>
  </si>
  <si>
    <t>92699-HS</t>
  </si>
  <si>
    <t>4" Succulent Combo (in grower pot)</t>
  </si>
  <si>
    <t>92667-HS</t>
  </si>
  <si>
    <r>
      <t xml:space="preserve">Baris Pot </t>
    </r>
    <r>
      <rPr>
        <sz val="10"/>
        <color theme="1"/>
        <rFont val="Arial"/>
        <family val="2"/>
      </rPr>
      <t>- 4.5"x4"</t>
    </r>
  </si>
  <si>
    <r>
      <t xml:space="preserve">Dovah Pot 3.5" - 
</t>
    </r>
    <r>
      <rPr>
        <sz val="10"/>
        <color theme="1"/>
        <rFont val="Arial"/>
        <family val="2"/>
      </rPr>
      <t>5 Assorted Patterns</t>
    </r>
  </si>
  <si>
    <t xml:space="preserve">Watering Can 5" </t>
  </si>
  <si>
    <r>
      <t xml:space="preserve">Ceramic Cat and Oval Cat Combo Half Shelf
</t>
    </r>
    <r>
      <rPr>
        <sz val="10"/>
        <color theme="1"/>
        <rFont val="Arial"/>
        <family val="2"/>
      </rPr>
      <t>12 Cats and 12 Oval Cats</t>
    </r>
  </si>
  <si>
    <t>92738-HS</t>
  </si>
  <si>
    <t>92748-HS</t>
  </si>
  <si>
    <t>92749-HS</t>
  </si>
  <si>
    <r>
      <t xml:space="preserve">Fox and Owl Combo Half Shelf
</t>
    </r>
    <r>
      <rPr>
        <sz val="10"/>
        <color theme="1"/>
        <rFont val="Arial"/>
        <family val="2"/>
      </rPr>
      <t>10 Foxes and 10 Owls</t>
    </r>
  </si>
  <si>
    <t>92767-HS</t>
  </si>
  <si>
    <t>20 pieces</t>
  </si>
  <si>
    <t>Owl Stoneware 4"</t>
  </si>
  <si>
    <t>92584-HS</t>
  </si>
  <si>
    <t xml:space="preserve">Ancient Art Round 2.5"
</t>
  </si>
  <si>
    <t>92145-HS</t>
  </si>
  <si>
    <t>92170-HS</t>
  </si>
  <si>
    <t>Ancient Art Round 2.5"</t>
  </si>
  <si>
    <t>92698-HS</t>
  </si>
  <si>
    <t>PPFRGR26</t>
  </si>
  <si>
    <t>Boho Blossom 3.5"</t>
  </si>
  <si>
    <t>Ceramic Groove 4.25"</t>
  </si>
  <si>
    <t>Ceramic Mouse 5"</t>
  </si>
  <si>
    <t>Ceramic Snail 6"</t>
  </si>
  <si>
    <t>Ceramic Turtle 6"</t>
  </si>
  <si>
    <t>Clay Bowl 7.5"</t>
  </si>
  <si>
    <t>Etched Clay 4.5"</t>
  </si>
  <si>
    <t>Impressionist Bowl 5.5"</t>
  </si>
  <si>
    <t>Metro Glaze 3"</t>
  </si>
  <si>
    <t>Southwest Color Block 4.5 inch</t>
  </si>
  <si>
    <t>Tuscan Pot 4.3"</t>
  </si>
  <si>
    <t>Tuscan Ridged 4.3"</t>
  </si>
  <si>
    <t>Tuscan Square 4.3"</t>
  </si>
  <si>
    <t>VW Bus 7.5" x 4"</t>
  </si>
  <si>
    <t>92753-HS</t>
  </si>
  <si>
    <t>92761-HS</t>
  </si>
  <si>
    <t>92754-HS</t>
  </si>
  <si>
    <t>92759-HS</t>
  </si>
  <si>
    <t>92758-HS</t>
  </si>
  <si>
    <t>92760-HS</t>
  </si>
  <si>
    <t>92762-HS</t>
  </si>
  <si>
    <t>92757-HS</t>
  </si>
  <si>
    <t>92755-HS</t>
  </si>
  <si>
    <t>92752-HS</t>
  </si>
  <si>
    <t>92756-HS</t>
  </si>
  <si>
    <t>92763-HS</t>
  </si>
  <si>
    <t>92764-HS</t>
  </si>
  <si>
    <t>92765-HS</t>
  </si>
  <si>
    <t>92766-HS</t>
  </si>
  <si>
    <t>Boho Glaze Combo Half Shelf
18 Boho Blossom &amp; 18 Metro Glaze</t>
  </si>
  <si>
    <t>92770-HS</t>
  </si>
  <si>
    <t>36 pieces</t>
  </si>
  <si>
    <t>6" Ceramic Animals Combo 
Half Shelf - 4 each Mouse, Snail, &amp; Turtle</t>
  </si>
  <si>
    <t>92768-HS</t>
  </si>
  <si>
    <t>12 pieces</t>
  </si>
  <si>
    <t>Tuscan Combo Half Shelf
4 each Tuscan Pot &amp; Tuscan Ridged, 8 Tuscan Square</t>
  </si>
  <si>
    <t>92769-HS</t>
  </si>
  <si>
    <t>92781-HS</t>
  </si>
  <si>
    <r>
      <t>Ancient Art Combo Half Shelf</t>
    </r>
    <r>
      <rPr>
        <sz val="10"/>
        <color theme="1"/>
        <rFont val="Arial"/>
        <family val="2"/>
      </rPr>
      <t xml:space="preserve"> - 
 18 - 2.5" pots and 8 - 5" pots</t>
    </r>
  </si>
  <si>
    <t>Boho / VW Bus Combo Half Shelf
18 Boho Blossom &amp; 5 Metro Glaze</t>
  </si>
  <si>
    <t>92786-HS</t>
  </si>
  <si>
    <t>23 pieces</t>
  </si>
  <si>
    <t>.</t>
  </si>
  <si>
    <t xml:space="preserve">Minimum Order $1000.00.   (CA, OR, WA - Minimum Order $2000)
Orders will always ship on a Monday.   FOB Maryville, TN.    </t>
  </si>
  <si>
    <t>Crookneck Gourd 5" x 3"</t>
  </si>
  <si>
    <t>92589-HS</t>
  </si>
  <si>
    <t xml:space="preserve">Heirloom Pumpkins 4.5" </t>
  </si>
  <si>
    <t>92591-HS</t>
  </si>
  <si>
    <t xml:space="preserve">Heirloom Pumpkins 5.5" </t>
  </si>
  <si>
    <t>92592-HS</t>
  </si>
  <si>
    <t>Vampy 3.5"</t>
  </si>
  <si>
    <t>92747-HS</t>
  </si>
  <si>
    <r>
      <rPr>
        <b/>
        <sz val="12"/>
        <color rgb="FFC00000"/>
        <rFont val="Arial"/>
        <family val="2"/>
      </rPr>
      <t>New!</t>
    </r>
    <r>
      <rPr>
        <b/>
        <sz val="12"/>
        <color theme="1"/>
        <rFont val="Arial"/>
        <family val="2"/>
      </rPr>
      <t xml:space="preserve"> Ceramic Squirrel 4.5" -  </t>
    </r>
    <r>
      <rPr>
        <b/>
        <sz val="12"/>
        <color rgb="FFC00000"/>
        <rFont val="Arial"/>
        <family val="2"/>
      </rPr>
      <t>Available for shipments starting 8/31/26</t>
    </r>
  </si>
  <si>
    <t>94021-HS</t>
  </si>
  <si>
    <r>
      <rPr>
        <b/>
        <sz val="12"/>
        <color rgb="FFC00000"/>
        <rFont val="Arial"/>
        <family val="2"/>
      </rPr>
      <t>New!</t>
    </r>
    <r>
      <rPr>
        <b/>
        <sz val="12"/>
        <color theme="1"/>
        <rFont val="Arial"/>
        <family val="2"/>
      </rPr>
      <t xml:space="preserve"> Vintage Pickup Truck 10"-
</t>
    </r>
    <r>
      <rPr>
        <b/>
        <sz val="12"/>
        <color rgb="FFC00000"/>
        <rFont val="Arial"/>
        <family val="2"/>
      </rPr>
      <t>Available for shipments starting 8/31/26</t>
    </r>
  </si>
  <si>
    <t>94022-HS</t>
  </si>
  <si>
    <t>2.5" Succulent Combos Assorted</t>
  </si>
  <si>
    <t>Ceramic Mini Chick 3.2"</t>
  </si>
  <si>
    <t>92789-B</t>
  </si>
  <si>
    <t>Ceramic Mini Cow 3.2"</t>
  </si>
  <si>
    <t>92787-B</t>
  </si>
  <si>
    <t>Ceramic Mini Pig 3.2"</t>
  </si>
  <si>
    <t>92790-B</t>
  </si>
  <si>
    <t>Farm Animal Combo Half Shelf - 8 each of Chick, Cow, and Pig</t>
  </si>
  <si>
    <t>94016-HS</t>
  </si>
  <si>
    <t>Fall Items &amp; New for Fall 2026</t>
  </si>
  <si>
    <r>
      <t xml:space="preserve">3.5" Asssorted Succulent Deco Pot
</t>
    </r>
    <r>
      <rPr>
        <b/>
        <sz val="10"/>
        <color rgb="FFC00000"/>
        <rFont val="Arial"/>
        <family val="2"/>
      </rPr>
      <t>This is not a combo.  1 succulent in each pot.</t>
    </r>
  </si>
  <si>
    <r>
      <t xml:space="preserve">Crookneck Gourd 5" x 3"
</t>
    </r>
    <r>
      <rPr>
        <b/>
        <sz val="12"/>
        <color rgb="FFC00000"/>
        <rFont val="Arial"/>
        <family val="2"/>
      </rPr>
      <t>Available for shipments starting 8/31/26</t>
    </r>
  </si>
  <si>
    <r>
      <t xml:space="preserve">Ceramic Frog 6" -
</t>
    </r>
    <r>
      <rPr>
        <b/>
        <sz val="10"/>
        <color rgb="FFC00000"/>
        <rFont val="Arial"/>
        <family val="2"/>
      </rPr>
      <t>Not Available until March 2027</t>
    </r>
  </si>
  <si>
    <t xml:space="preserve">Fox Stoneware 4.5"  </t>
  </si>
  <si>
    <t>Eros &amp; Flower Maiden Half Shelf - 8 of each</t>
  </si>
  <si>
    <t>94030-HS</t>
  </si>
  <si>
    <r>
      <t xml:space="preserve">Impressionist Bowl 5.5" -
</t>
    </r>
    <r>
      <rPr>
        <b/>
        <sz val="10"/>
        <color rgb="FFC00000"/>
        <rFont val="Arial"/>
        <family val="2"/>
      </rPr>
      <t>Not available until March 2027</t>
    </r>
  </si>
  <si>
    <t>6" Succulent HB - Assorted single variety baskets</t>
  </si>
  <si>
    <t>Cement Animal Small (6 assorted styles) - Bird, Frog, Cat, Rabbit, Snail and Turtle</t>
  </si>
  <si>
    <t>Ceramic Cat and Oval Cat Combo Half Shelf
12 Cats and 12 Oval Cats</t>
  </si>
  <si>
    <t>Ceramic Cat and Dog Combo Half Shelf
12 Cats and 12 Dogs</t>
  </si>
  <si>
    <t>Fox and Owl Combo Half Shelf
10 Foxes and 10 Owls</t>
  </si>
  <si>
    <t>Stoneware Animal Combo Half Shelf - 
6 each Alpaca,  Elephant, Hedgehog and Unicorn</t>
  </si>
  <si>
    <t>Ancient Art Combo Half Shelf - 
 18 - 2.5" pots and 8 - 5" pots</t>
  </si>
  <si>
    <t>Austin Planter 3.5" - Assorted Patterns and Colors</t>
  </si>
  <si>
    <t>Baris Pot - 4.5"x4"</t>
  </si>
  <si>
    <t xml:space="preserve">Cement Round Distressed - 2.5"x2.5" </t>
  </si>
  <si>
    <t xml:space="preserve">Cement Round Distressed - 4.5"x4" </t>
  </si>
  <si>
    <t>Cement Round Distressed Combo Half Shelf -  18 - 2.5" pots and 8 - 4.5" pots</t>
  </si>
  <si>
    <t>Cement Round Distressed Bowl - 5" x 3.5"</t>
  </si>
  <si>
    <t>Saratoga Combo Half Shelf - 
10 - 3" pots and 6 - 6.5" pots</t>
  </si>
  <si>
    <t>0 lbs.</t>
  </si>
  <si>
    <t xml:space="preserve">New! Ceramic Squirrel 4.5" </t>
  </si>
  <si>
    <t>New! Vintage Pickup Truck 10"</t>
  </si>
  <si>
    <t>2" Mini Succulent  Assorted varieties.</t>
  </si>
  <si>
    <t xml:space="preserve">2" Mini Succulent  Assorted Crassula Only </t>
  </si>
  <si>
    <t xml:space="preserve">2" Mini Succulent - Assorted Echeveria Only </t>
  </si>
  <si>
    <t>2" Mini Succulent - Assorted Haworthia Only</t>
  </si>
  <si>
    <t xml:space="preserve">2" Mini Succulent - Assorted Sedums Only - </t>
  </si>
  <si>
    <t xml:space="preserve">2" Mini Succulent  - Assorted Strings and Trailers </t>
  </si>
  <si>
    <t>3.5" Succulent  - Assorted Sempervivum Only</t>
  </si>
  <si>
    <t>6" Succulent (shipped as 2 flats of 6)</t>
  </si>
  <si>
    <t>3.5"Grafted Cactus (shipped as 3 flats of 6)</t>
  </si>
  <si>
    <t>Ceramic Frog 6" -</t>
  </si>
  <si>
    <t xml:space="preserve">Stoneware Unicorn 5" </t>
  </si>
  <si>
    <t>Ancient Art Round 5" x 4"</t>
  </si>
  <si>
    <t>Ancient Art Round 6.5" x 3"</t>
  </si>
  <si>
    <t>10" Corinthian Trough</t>
  </si>
  <si>
    <t xml:space="preserve">Dovah Pot 3.5" </t>
  </si>
  <si>
    <t>Ribbed Glazed 6.5"</t>
  </si>
  <si>
    <t>Rowan Bowls 5"</t>
  </si>
  <si>
    <t>Saratoga Round 3"</t>
  </si>
  <si>
    <t>Saratoga Round 5"</t>
  </si>
  <si>
    <t>Shohin 5" Pot with Saucer </t>
  </si>
  <si>
    <t xml:space="preserve">Shohin 7" Pot with Saucer  </t>
  </si>
  <si>
    <t xml:space="preserve">All shipments are FOB Maryville, Tennessee.  All racks must ship with full shelves - 5 shelves (10 - 1/2 shelves).  Minimum order is $1000.00.  If combining racks with boxed items you must have a minimum of 12 boxes and the shelves on the rack still must be full.  Customer must be able to accept a semi and have a forklift to unload at time of delivery.                         </t>
  </si>
  <si>
    <t>Saratoga Round 6.5"</t>
  </si>
  <si>
    <t>Saratoga Round 5" -  6 patterns</t>
  </si>
  <si>
    <r>
      <t xml:space="preserve">Stoneware Unicorn 5"
</t>
    </r>
    <r>
      <rPr>
        <sz val="10"/>
        <rFont val="Arial"/>
        <family val="2"/>
      </rPr>
      <t>Assorted Teal, Coral, Green, and White</t>
    </r>
  </si>
  <si>
    <r>
      <t xml:space="preserve">Stoneware Alpaca 5" 
</t>
    </r>
    <r>
      <rPr>
        <sz val="10"/>
        <rFont val="Arial"/>
        <family val="2"/>
      </rPr>
      <t>Assorted Teal, Coral, Green, and White</t>
    </r>
  </si>
  <si>
    <t xml:space="preserve">Ceramic Bunnies  4" </t>
  </si>
  <si>
    <r>
      <rPr>
        <b/>
        <sz val="12"/>
        <color theme="1"/>
        <rFont val="Arial"/>
        <family val="2"/>
      </rPr>
      <t xml:space="preserve"> Pope's Fall Rack 2026B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   </t>
    </r>
  </si>
  <si>
    <t>PPRRRB26</t>
  </si>
  <si>
    <r>
      <rPr>
        <b/>
        <sz val="12"/>
        <color theme="1"/>
        <rFont val="Arial"/>
        <family val="2"/>
      </rPr>
      <t xml:space="preserve"> 
Pope's Standard Rack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   </t>
    </r>
  </si>
  <si>
    <t>Pope's Fall Succulent Rack 2026B</t>
  </si>
  <si>
    <t>Pope's Standard Rack</t>
  </si>
  <si>
    <t>Pope's Groovy Rack (Available March 2027)</t>
  </si>
  <si>
    <t>PPFFSTR</t>
  </si>
  <si>
    <r>
      <rPr>
        <b/>
        <sz val="12"/>
        <color rgb="FFFF0000"/>
        <rFont val="Arial"/>
        <family val="2"/>
      </rPr>
      <t xml:space="preserve">Availble March 15th 2027 </t>
    </r>
    <r>
      <rPr>
        <b/>
        <sz val="12"/>
        <color theme="1"/>
        <rFont val="Arial"/>
        <family val="2"/>
      </rPr>
      <t xml:space="preserve"> 
Pope's Groovy Rack </t>
    </r>
  </si>
  <si>
    <r>
      <t xml:space="preserve">VW Bus 7.5" x 4"                                              </t>
    </r>
    <r>
      <rPr>
        <b/>
        <sz val="10"/>
        <color rgb="FFFF0000"/>
        <rFont val="Arial"/>
        <family val="2"/>
      </rPr>
      <t>Not available until March 15th 2027</t>
    </r>
  </si>
  <si>
    <r>
      <t xml:space="preserve">Boho / VW Bus Combo Half Shelf
18 Boho Blossom &amp; 5 Metro Glaze              </t>
    </r>
    <r>
      <rPr>
        <b/>
        <sz val="10"/>
        <color rgb="FFFF0000"/>
        <rFont val="Arial"/>
        <family val="2"/>
      </rPr>
      <t>Not available until March 15th 2027</t>
    </r>
  </si>
  <si>
    <r>
      <t xml:space="preserve">Floral Pot 4" - </t>
    </r>
    <r>
      <rPr>
        <sz val="10"/>
        <color theme="1"/>
        <rFont val="Arial"/>
        <family val="2"/>
      </rPr>
      <t>Assorted Colors</t>
    </r>
  </si>
  <si>
    <r>
      <t xml:space="preserve">Watering Can 5"                                               </t>
    </r>
    <r>
      <rPr>
        <b/>
        <sz val="10"/>
        <color rgb="FFFF0000"/>
        <rFont val="Arial"/>
        <family val="2"/>
      </rPr>
      <t>Not available until March 15th 2027</t>
    </r>
  </si>
  <si>
    <t>12 - $10.45
 12 - $9.35</t>
  </si>
  <si>
    <t>12 - $9.35
 12 - $8.80</t>
  </si>
  <si>
    <t>8 - $13.15
8 - $15.35</t>
  </si>
  <si>
    <t>20-$9.35</t>
  </si>
  <si>
    <t>6 - $9.90
18 - $10.45</t>
  </si>
  <si>
    <t>18 - $6.55
5 - $17.55</t>
  </si>
  <si>
    <t>18 - $5.49
8 - $11.50</t>
  </si>
  <si>
    <t>18 - $6.55
18 - $5.49</t>
  </si>
  <si>
    <t>18 - $5.23
8 - $10.95</t>
  </si>
  <si>
    <t>18 - $5.49
3 - $17.00</t>
  </si>
  <si>
    <t>8 - $10.95
5 - $16.45</t>
  </si>
  <si>
    <t>10 - $7.15
6 - $17.60</t>
  </si>
  <si>
    <t>8 - $8.75
8 - $9.85</t>
  </si>
  <si>
    <r>
      <t xml:space="preserve">2" Mini Succulent (shipped as 1 flat of 32) - Assorted Strings and Trailers Only - Includes hardy and tropical varieties.
</t>
    </r>
    <r>
      <rPr>
        <sz val="10"/>
        <color theme="1"/>
        <rFont val="Arial"/>
        <family val="2"/>
      </rPr>
      <t>Pictures are examples only.  Individual varieties will vary.  Same UPC as regular assorted 2".</t>
    </r>
    <r>
      <rPr>
        <b/>
        <sz val="10"/>
        <color theme="1"/>
        <rFont val="Arial"/>
        <family val="2"/>
      </rPr>
      <t xml:space="preserve">
</t>
    </r>
    <r>
      <rPr>
        <b/>
        <sz val="12"/>
        <color rgb="FFC00000"/>
        <rFont val="Arial"/>
        <family val="2"/>
      </rPr>
      <t>Available for shipping 8/31/26</t>
    </r>
  </si>
  <si>
    <r>
      <t xml:space="preserve">2" Mini Succulent (shipped as 1 flat of 32) - Assorted Sedums Only - Includes hardy and tropical varieties
</t>
    </r>
    <r>
      <rPr>
        <sz val="10"/>
        <color theme="1"/>
        <rFont val="Arial"/>
        <family val="2"/>
      </rPr>
      <t xml:space="preserve">
Pictures are examples only.  Individual varieties will vary.  Same UPC as regular assorted 2".</t>
    </r>
  </si>
  <si>
    <r>
      <t xml:space="preserve">2" Mini Succulent (shipped as 1 flat of 32) - Assorted Haworthia Only
</t>
    </r>
    <r>
      <rPr>
        <sz val="10"/>
        <color theme="1"/>
        <rFont val="Arial"/>
        <family val="2"/>
      </rPr>
      <t>Pictures are examples only.  Individual varieties will vary.  Same UPC as regular assorted 2".</t>
    </r>
  </si>
  <si>
    <r>
      <t xml:space="preserve">2" Mini Succulent (shipped as 1 flat of 32) - Assorted Echeveria Only 
</t>
    </r>
    <r>
      <rPr>
        <sz val="10"/>
        <color theme="1"/>
        <rFont val="Arial"/>
        <family val="2"/>
      </rPr>
      <t>Pictures are examples only.  Individual varieties will vary.  Same UPC as regular assorted 2".</t>
    </r>
    <r>
      <rPr>
        <b/>
        <sz val="10"/>
        <color theme="1"/>
        <rFont val="Arial"/>
        <family val="2"/>
      </rPr>
      <t xml:space="preserve">
</t>
    </r>
    <r>
      <rPr>
        <b/>
        <sz val="12"/>
        <color rgb="FFC00000"/>
        <rFont val="Arial"/>
        <family val="2"/>
      </rPr>
      <t>Available for shipping 8/31/26</t>
    </r>
  </si>
  <si>
    <r>
      <t xml:space="preserve">2" Mini Succulent (shipped as 1 flat of 32) - Assorted Crassula Only (Jade family)
</t>
    </r>
    <r>
      <rPr>
        <sz val="10"/>
        <color theme="1"/>
        <rFont val="Arial"/>
        <family val="2"/>
      </rPr>
      <t>Pictures are examples only.  Individual varieties will vary.  Same UPC as regular assorted 2".</t>
    </r>
  </si>
  <si>
    <t xml:space="preserve"> This availability is for orders shipping Monday, August 24th.  Orders should be in by Thursday, August 13th</t>
  </si>
  <si>
    <r>
      <t xml:space="preserve"> Pope's Fall Rack 2026A.2 - </t>
    </r>
    <r>
      <rPr>
        <b/>
        <sz val="11"/>
        <color rgb="FFFF0000"/>
        <rFont val="Arial"/>
        <family val="2"/>
      </rPr>
      <t>Available 8/31</t>
    </r>
    <r>
      <rPr>
        <b/>
        <sz val="11"/>
        <color theme="1"/>
        <rFont val="Arial"/>
        <family val="2"/>
      </rPr>
      <t xml:space="preserve">  </t>
    </r>
  </si>
  <si>
    <r>
      <t xml:space="preserve">Pope's Tuscan Rack.2
</t>
    </r>
    <r>
      <rPr>
        <sz val="10"/>
        <color theme="1"/>
        <rFont val="Arial"/>
        <family val="2"/>
      </rPr>
      <t xml:space="preserve"> </t>
    </r>
  </si>
  <si>
    <t>PPFRTU26.2</t>
  </si>
  <si>
    <t>PPFFRA26.2</t>
  </si>
  <si>
    <t>PPFFHR.2</t>
  </si>
  <si>
    <r>
      <t>Pope's Farmhouse Rack.2</t>
    </r>
    <r>
      <rPr>
        <b/>
        <sz val="12"/>
        <color rgb="FFFF0000"/>
        <rFont val="Arial"/>
        <family val="2"/>
      </rPr>
      <t xml:space="preserve"> -</t>
    </r>
    <r>
      <rPr>
        <b/>
        <sz val="11"/>
        <color rgb="FFFF0000"/>
        <rFont val="Arial"/>
        <family val="2"/>
      </rPr>
      <t>Available 8/31</t>
    </r>
  </si>
  <si>
    <t>Pope's Fall Succulent Rack 2026A.2</t>
  </si>
  <si>
    <t>Pope's Farmhouse Rack.2</t>
  </si>
  <si>
    <t>Pope's Tuscan Rack 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</si>
</sst>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0;[Red]0"/>
    <numFmt numFmtId="166" formatCode="00000"/>
    <numFmt numFmtId="167" formatCode="[&lt;=9999999]###\-####;\(###\)\ ###\-####"/>
    <numFmt numFmtId="168" formatCode="000000000000"/>
  </numFmts>
  <fonts count="4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20"/>
      <color rgb="FF2D733C"/>
      <name val="Arial"/>
      <family val="2"/>
    </font>
    <font>
      <sz val="9"/>
      <name val="Arial"/>
      <family val="2"/>
    </font>
    <font>
      <b/>
      <i/>
      <sz val="11"/>
      <color theme="9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36"/>
      <color rgb="FF00660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9" tint="-0.249977111117893"/>
      <name val="Arial"/>
      <family val="2"/>
    </font>
    <font>
      <sz val="20"/>
      <color theme="1"/>
      <name val="Arial"/>
      <family val="2"/>
    </font>
    <font>
      <sz val="11"/>
      <color theme="9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14"/>
      <color theme="0"/>
      <name val="Arial"/>
      <family val="2"/>
    </font>
    <font>
      <sz val="11"/>
      <color theme="9" tint="0.59999389629810485"/>
      <name val="Arial"/>
      <family val="2"/>
    </font>
    <font>
      <sz val="10"/>
      <color theme="0"/>
      <name val="Calibri"/>
      <family val="2"/>
      <scheme val="minor"/>
    </font>
    <font>
      <b/>
      <u/>
      <sz val="12"/>
      <name val="Arial"/>
      <family val="2"/>
    </font>
    <font>
      <b/>
      <sz val="14"/>
      <color theme="9" tint="0.59999389629810485"/>
      <name val="Arial"/>
      <family val="2"/>
    </font>
    <font>
      <b/>
      <sz val="14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9" tint="0.79998168889431442"/>
      <name val="Arial"/>
      <family val="2"/>
    </font>
    <font>
      <sz val="11"/>
      <color theme="9" tint="0.79998168889431442"/>
      <name val="Calibri"/>
      <family val="2"/>
      <scheme val="minor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0" fillId="0" borderId="0" xfId="0" applyFont="1"/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6" fillId="0" borderId="0" xfId="0" applyFont="1"/>
    <xf numFmtId="0" fontId="12" fillId="0" borderId="0" xfId="0" applyFo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167" fontId="8" fillId="0" borderId="0" xfId="0" applyNumberFormat="1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164" fontId="0" fillId="0" borderId="0" xfId="0" applyNumberFormat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0" borderId="0" xfId="0" applyFont="1"/>
    <xf numFmtId="0" fontId="16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1" fillId="0" borderId="0" xfId="0" applyFont="1" applyAlignment="1">
      <alignment horizontal="right" vertical="center" wrapText="1"/>
    </xf>
    <xf numFmtId="164" fontId="5" fillId="0" borderId="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/>
    <xf numFmtId="164" fontId="18" fillId="0" borderId="1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0" fontId="21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/>
    </xf>
    <xf numFmtId="0" fontId="18" fillId="0" borderId="0" xfId="0" applyFont="1"/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 wrapText="1" indent="1"/>
    </xf>
    <xf numFmtId="167" fontId="5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2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0" borderId="0" xfId="0" applyFont="1" applyAlignment="1" applyProtection="1">
      <alignment horizontal="center" vertical="center"/>
      <protection locked="0"/>
    </xf>
    <xf numFmtId="0" fontId="7" fillId="0" borderId="3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11" xfId="0" applyFont="1" applyBorder="1"/>
    <xf numFmtId="164" fontId="18" fillId="0" borderId="11" xfId="0" applyNumberFormat="1" applyFont="1" applyBorder="1" applyAlignment="1">
      <alignment horizontal="right" vertical="center" indent="1"/>
    </xf>
    <xf numFmtId="0" fontId="7" fillId="2" borderId="6" xfId="0" applyFont="1" applyFill="1" applyBorder="1"/>
    <xf numFmtId="164" fontId="7" fillId="2" borderId="6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  <xf numFmtId="165" fontId="18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164" fontId="18" fillId="4" borderId="4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/>
    </xf>
    <xf numFmtId="0" fontId="7" fillId="2" borderId="6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27" fillId="2" borderId="1" xfId="0" applyNumberFormat="1" applyFont="1" applyFill="1" applyBorder="1"/>
    <xf numFmtId="0" fontId="27" fillId="2" borderId="1" xfId="0" applyFont="1" applyFill="1" applyBorder="1"/>
    <xf numFmtId="0" fontId="0" fillId="0" borderId="1" xfId="0" applyBorder="1" applyAlignment="1">
      <alignment horizontal="center"/>
    </xf>
    <xf numFmtId="14" fontId="6" fillId="0" borderId="0" xfId="0" applyNumberFormat="1" applyFont="1"/>
    <xf numFmtId="0" fontId="7" fillId="0" borderId="0" xfId="0" applyFont="1" applyAlignment="1">
      <alignment horizontal="left" vertical="center"/>
    </xf>
    <xf numFmtId="0" fontId="21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164" fontId="19" fillId="0" borderId="0" xfId="0" applyNumberFormat="1" applyFont="1"/>
    <xf numFmtId="9" fontId="19" fillId="0" borderId="1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right"/>
    </xf>
    <xf numFmtId="164" fontId="19" fillId="0" borderId="15" xfId="0" applyNumberFormat="1" applyFont="1" applyBorder="1"/>
    <xf numFmtId="164" fontId="8" fillId="0" borderId="16" xfId="0" applyNumberFormat="1" applyFont="1" applyBorder="1"/>
    <xf numFmtId="0" fontId="28" fillId="0" borderId="0" xfId="0" applyFont="1" applyAlignment="1">
      <alignment horizontal="center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21" fillId="3" borderId="5" xfId="0" applyFont="1" applyFill="1" applyBorder="1" applyAlignment="1">
      <alignment vertical="center" wrapText="1"/>
    </xf>
    <xf numFmtId="14" fontId="8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29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8" fontId="8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 wrapText="1"/>
    </xf>
    <xf numFmtId="168" fontId="2" fillId="0" borderId="1" xfId="0" applyNumberFormat="1" applyFont="1" applyBorder="1" applyAlignment="1">
      <alignment horizontal="center" vertical="center" wrapText="1"/>
    </xf>
    <xf numFmtId="168" fontId="16" fillId="0" borderId="1" xfId="0" applyNumberFormat="1" applyFont="1" applyBorder="1" applyAlignment="1">
      <alignment horizontal="center" vertical="center" wrapText="1"/>
    </xf>
    <xf numFmtId="168" fontId="7" fillId="2" borderId="1" xfId="0" applyNumberFormat="1" applyFont="1" applyFill="1" applyBorder="1" applyAlignment="1">
      <alignment horizontal="center" vertical="center" wrapText="1"/>
    </xf>
    <xf numFmtId="168" fontId="19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25" fillId="0" borderId="1" xfId="0" applyFont="1" applyBorder="1" applyAlignment="1">
      <alignment vertical="center"/>
    </xf>
    <xf numFmtId="14" fontId="3" fillId="5" borderId="1" xfId="0" applyNumberFormat="1" applyFont="1" applyFill="1" applyBorder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8" fontId="18" fillId="0" borderId="3" xfId="0" applyNumberFormat="1" applyFont="1" applyBorder="1" applyAlignment="1">
      <alignment horizontal="center" vertical="center" wrapText="1"/>
    </xf>
    <xf numFmtId="168" fontId="18" fillId="0" borderId="12" xfId="0" applyNumberFormat="1" applyFont="1" applyBorder="1" applyAlignment="1">
      <alignment horizontal="center" vertical="center" wrapText="1"/>
    </xf>
    <xf numFmtId="168" fontId="18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165" fontId="18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/>
    <xf numFmtId="164" fontId="18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/>
    </xf>
    <xf numFmtId="164" fontId="18" fillId="6" borderId="1" xfId="0" applyNumberFormat="1" applyFont="1" applyFill="1" applyBorder="1" applyAlignment="1">
      <alignment horizontal="right" vertical="center" indent="1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18" fillId="6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30" fillId="0" borderId="1" xfId="0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hidden="1"/>
    </xf>
    <xf numFmtId="0" fontId="34" fillId="0" borderId="0" xfId="0" applyFont="1" applyProtection="1">
      <protection hidden="1"/>
    </xf>
    <xf numFmtId="0" fontId="4" fillId="0" borderId="0" xfId="0" applyFont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 indent="1"/>
    </xf>
    <xf numFmtId="0" fontId="18" fillId="0" borderId="1" xfId="0" applyFont="1" applyBorder="1" applyAlignment="1">
      <alignment horizontal="center"/>
    </xf>
    <xf numFmtId="168" fontId="0" fillId="0" borderId="1" xfId="0" applyNumberFormat="1" applyBorder="1" applyAlignment="1">
      <alignment horizontal="center" vertical="center"/>
    </xf>
    <xf numFmtId="164" fontId="18" fillId="6" borderId="1" xfId="0" applyNumberFormat="1" applyFont="1" applyFill="1" applyBorder="1" applyAlignment="1">
      <alignment horizontal="right" vertical="center" wrapText="1" indent="1"/>
    </xf>
    <xf numFmtId="0" fontId="2" fillId="7" borderId="1" xfId="0" applyFont="1" applyFill="1" applyBorder="1" applyAlignment="1">
      <alignment vertical="center" wrapText="1"/>
    </xf>
    <xf numFmtId="168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4" fontId="0" fillId="7" borderId="1" xfId="0" applyNumberFormat="1" applyFill="1" applyBorder="1"/>
    <xf numFmtId="0" fontId="0" fillId="7" borderId="1" xfId="0" applyFill="1" applyBorder="1"/>
    <xf numFmtId="0" fontId="34" fillId="0" borderId="0" xfId="0" applyFont="1"/>
    <xf numFmtId="0" fontId="2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21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/>
    <xf numFmtId="164" fontId="7" fillId="8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27" fillId="8" borderId="1" xfId="0" applyFont="1" applyFill="1" applyBorder="1" applyAlignment="1">
      <alignment horizontal="center"/>
    </xf>
    <xf numFmtId="165" fontId="33" fillId="8" borderId="1" xfId="0" applyNumberFormat="1" applyFont="1" applyFill="1" applyBorder="1" applyAlignment="1">
      <alignment horizontal="center" vertical="center" wrapText="1"/>
    </xf>
    <xf numFmtId="164" fontId="27" fillId="8" borderId="1" xfId="0" applyNumberFormat="1" applyFont="1" applyFill="1" applyBorder="1"/>
    <xf numFmtId="0" fontId="27" fillId="8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horizontal="center"/>
    </xf>
    <xf numFmtId="168" fontId="43" fillId="4" borderId="1" xfId="0" applyNumberFormat="1" applyFont="1" applyFill="1" applyBorder="1" applyAlignment="1">
      <alignment horizontal="center" vertical="center" wrapText="1"/>
    </xf>
    <xf numFmtId="165" fontId="43" fillId="4" borderId="1" xfId="0" applyNumberFormat="1" applyFont="1" applyFill="1" applyBorder="1" applyAlignment="1">
      <alignment horizontal="center" vertical="center" wrapText="1"/>
    </xf>
    <xf numFmtId="164" fontId="44" fillId="4" borderId="1" xfId="0" applyNumberFormat="1" applyFont="1" applyFill="1" applyBorder="1"/>
    <xf numFmtId="0" fontId="44" fillId="4" borderId="1" xfId="0" applyFont="1" applyFill="1" applyBorder="1"/>
    <xf numFmtId="0" fontId="44" fillId="4" borderId="1" xfId="0" applyFont="1" applyFill="1" applyBorder="1" applyAlignment="1">
      <alignment horizontal="center"/>
    </xf>
    <xf numFmtId="0" fontId="2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7" fontId="5" fillId="0" borderId="8" xfId="0" applyNumberFormat="1" applyFont="1" applyBorder="1" applyAlignment="1" applyProtection="1">
      <alignment horizontal="center" vertical="center"/>
      <protection locked="0"/>
    </xf>
    <xf numFmtId="167" fontId="5" fillId="0" borderId="2" xfId="0" applyNumberFormat="1" applyFont="1" applyBorder="1" applyAlignment="1" applyProtection="1">
      <alignment horizontal="center" vertical="center"/>
      <protection locked="0"/>
    </xf>
    <xf numFmtId="167" fontId="5" fillId="0" borderId="9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4" fontId="5" fillId="0" borderId="3" xfId="0" applyNumberFormat="1" applyFont="1" applyBorder="1" applyAlignment="1" applyProtection="1">
      <alignment horizontal="left" vertical="center" wrapText="1"/>
      <protection locked="0"/>
    </xf>
    <xf numFmtId="14" fontId="5" fillId="0" borderId="5" xfId="0" applyNumberFormat="1" applyFont="1" applyBorder="1" applyAlignment="1" applyProtection="1">
      <alignment horizontal="left" vertical="center" wrapText="1"/>
      <protection locked="0"/>
    </xf>
    <xf numFmtId="0" fontId="24" fillId="4" borderId="12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164" fontId="21" fillId="2" borderId="0" xfId="0" applyNumberFormat="1" applyFont="1" applyFill="1" applyAlignment="1">
      <alignment horizontal="left" vertical="center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1" fillId="2" borderId="3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67" fontId="5" fillId="0" borderId="3" xfId="0" applyNumberFormat="1" applyFont="1" applyBorder="1" applyAlignment="1" applyProtection="1">
      <alignment horizontal="center" vertical="center"/>
      <protection locked="0"/>
    </xf>
    <xf numFmtId="167" fontId="5" fillId="0" borderId="4" xfId="0" applyNumberFormat="1" applyFont="1" applyBorder="1" applyAlignment="1" applyProtection="1">
      <alignment horizontal="center" vertical="center"/>
      <protection locked="0"/>
    </xf>
    <xf numFmtId="167" fontId="5" fillId="0" borderId="5" xfId="0" applyNumberFormat="1" applyFont="1" applyBorder="1" applyAlignment="1" applyProtection="1">
      <alignment horizontal="center" vertical="center"/>
      <protection locked="0"/>
    </xf>
    <xf numFmtId="166" fontId="5" fillId="0" borderId="3" xfId="0" applyNumberFormat="1" applyFont="1" applyBorder="1" applyAlignment="1" applyProtection="1">
      <alignment horizontal="center" vertical="center"/>
      <protection locked="0"/>
    </xf>
    <xf numFmtId="166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left" vertical="center" indent="2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66"/>
      <color rgb="FFFFFF99"/>
      <color rgb="FFFF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7.png"/><Relationship Id="rId18" Type="http://schemas.openxmlformats.org/officeDocument/2006/relationships/image" Target="../media/image72.jpeg"/><Relationship Id="rId26" Type="http://schemas.openxmlformats.org/officeDocument/2006/relationships/image" Target="../media/image80.jpeg"/><Relationship Id="rId39" Type="http://schemas.openxmlformats.org/officeDocument/2006/relationships/image" Target="../media/image93.png"/><Relationship Id="rId21" Type="http://schemas.openxmlformats.org/officeDocument/2006/relationships/image" Target="../media/image75.jpeg"/><Relationship Id="rId34" Type="http://schemas.openxmlformats.org/officeDocument/2006/relationships/image" Target="../media/image88.jpeg"/><Relationship Id="rId42" Type="http://schemas.openxmlformats.org/officeDocument/2006/relationships/image" Target="../media/image95.jpeg"/><Relationship Id="rId47" Type="http://schemas.openxmlformats.org/officeDocument/2006/relationships/image" Target="../media/image100.jpeg"/><Relationship Id="rId50" Type="http://schemas.openxmlformats.org/officeDocument/2006/relationships/image" Target="../media/image103.jpeg"/><Relationship Id="rId55" Type="http://schemas.openxmlformats.org/officeDocument/2006/relationships/image" Target="../media/image107.jpeg"/><Relationship Id="rId63" Type="http://schemas.openxmlformats.org/officeDocument/2006/relationships/image" Target="../media/image115.jpeg"/><Relationship Id="rId68" Type="http://schemas.openxmlformats.org/officeDocument/2006/relationships/image" Target="../media/image120.jpeg"/><Relationship Id="rId76" Type="http://schemas.openxmlformats.org/officeDocument/2006/relationships/image" Target="../media/image126.png"/><Relationship Id="rId84" Type="http://schemas.openxmlformats.org/officeDocument/2006/relationships/image" Target="../media/image133.png"/><Relationship Id="rId89" Type="http://schemas.openxmlformats.org/officeDocument/2006/relationships/image" Target="../media/image138.png"/><Relationship Id="rId7" Type="http://schemas.openxmlformats.org/officeDocument/2006/relationships/image" Target="../media/image61.jpeg"/><Relationship Id="rId71" Type="http://schemas.openxmlformats.org/officeDocument/2006/relationships/image" Target="../media/image123.jpeg"/><Relationship Id="rId92" Type="http://schemas.openxmlformats.org/officeDocument/2006/relationships/image" Target="../media/image141.png"/><Relationship Id="rId2" Type="http://schemas.openxmlformats.org/officeDocument/2006/relationships/image" Target="../media/image56.jpeg"/><Relationship Id="rId16" Type="http://schemas.openxmlformats.org/officeDocument/2006/relationships/image" Target="../media/image70.jpeg"/><Relationship Id="rId29" Type="http://schemas.openxmlformats.org/officeDocument/2006/relationships/image" Target="../media/image83.jpeg"/><Relationship Id="rId11" Type="http://schemas.openxmlformats.org/officeDocument/2006/relationships/image" Target="../media/image65.jpeg"/><Relationship Id="rId24" Type="http://schemas.openxmlformats.org/officeDocument/2006/relationships/image" Target="../media/image78.jpeg"/><Relationship Id="rId32" Type="http://schemas.openxmlformats.org/officeDocument/2006/relationships/image" Target="../media/image86.jpeg"/><Relationship Id="rId37" Type="http://schemas.openxmlformats.org/officeDocument/2006/relationships/image" Target="../media/image91.jpeg"/><Relationship Id="rId40" Type="http://schemas.microsoft.com/office/2007/relationships/hdphoto" Target="../media/hdphoto1.wdp"/><Relationship Id="rId45" Type="http://schemas.openxmlformats.org/officeDocument/2006/relationships/image" Target="../media/image98.jpeg"/><Relationship Id="rId53" Type="http://schemas.openxmlformats.org/officeDocument/2006/relationships/image" Target="../media/image106.png"/><Relationship Id="rId58" Type="http://schemas.openxmlformats.org/officeDocument/2006/relationships/image" Target="../media/image110.jpeg"/><Relationship Id="rId66" Type="http://schemas.openxmlformats.org/officeDocument/2006/relationships/image" Target="../media/image118.jpeg"/><Relationship Id="rId74" Type="http://schemas.openxmlformats.org/officeDocument/2006/relationships/image" Target="../media/image125.png"/><Relationship Id="rId79" Type="http://schemas.openxmlformats.org/officeDocument/2006/relationships/image" Target="../media/image128.jpeg"/><Relationship Id="rId87" Type="http://schemas.openxmlformats.org/officeDocument/2006/relationships/image" Target="../media/image136.png"/><Relationship Id="rId5" Type="http://schemas.openxmlformats.org/officeDocument/2006/relationships/image" Target="../media/image59.jpeg"/><Relationship Id="rId61" Type="http://schemas.openxmlformats.org/officeDocument/2006/relationships/image" Target="../media/image113.jpeg"/><Relationship Id="rId82" Type="http://schemas.openxmlformats.org/officeDocument/2006/relationships/image" Target="../media/image131.jpeg"/><Relationship Id="rId90" Type="http://schemas.openxmlformats.org/officeDocument/2006/relationships/image" Target="../media/image139.png"/><Relationship Id="rId19" Type="http://schemas.openxmlformats.org/officeDocument/2006/relationships/image" Target="../media/image73.jpeg"/><Relationship Id="rId14" Type="http://schemas.openxmlformats.org/officeDocument/2006/relationships/image" Target="../media/image68.jpeg"/><Relationship Id="rId22" Type="http://schemas.openxmlformats.org/officeDocument/2006/relationships/image" Target="../media/image76.jpeg"/><Relationship Id="rId27" Type="http://schemas.openxmlformats.org/officeDocument/2006/relationships/image" Target="../media/image81.jpeg"/><Relationship Id="rId30" Type="http://schemas.openxmlformats.org/officeDocument/2006/relationships/image" Target="../media/image84.jpeg"/><Relationship Id="rId35" Type="http://schemas.openxmlformats.org/officeDocument/2006/relationships/image" Target="../media/image89.jpeg"/><Relationship Id="rId43" Type="http://schemas.openxmlformats.org/officeDocument/2006/relationships/image" Target="../media/image96.jpeg"/><Relationship Id="rId48" Type="http://schemas.openxmlformats.org/officeDocument/2006/relationships/image" Target="../media/image101.jpeg"/><Relationship Id="rId56" Type="http://schemas.openxmlformats.org/officeDocument/2006/relationships/image" Target="../media/image108.jpeg"/><Relationship Id="rId64" Type="http://schemas.openxmlformats.org/officeDocument/2006/relationships/image" Target="../media/image116.jpeg"/><Relationship Id="rId69" Type="http://schemas.openxmlformats.org/officeDocument/2006/relationships/image" Target="../media/image121.jpeg"/><Relationship Id="rId77" Type="http://schemas.microsoft.com/office/2007/relationships/hdphoto" Target="../media/hdphoto5.wdp"/><Relationship Id="rId8" Type="http://schemas.openxmlformats.org/officeDocument/2006/relationships/image" Target="../media/image62.jpeg"/><Relationship Id="rId51" Type="http://schemas.openxmlformats.org/officeDocument/2006/relationships/image" Target="../media/image104.jpeg"/><Relationship Id="rId72" Type="http://schemas.openxmlformats.org/officeDocument/2006/relationships/image" Target="../media/image124.png"/><Relationship Id="rId80" Type="http://schemas.openxmlformats.org/officeDocument/2006/relationships/image" Target="../media/image129.jpeg"/><Relationship Id="rId85" Type="http://schemas.openxmlformats.org/officeDocument/2006/relationships/image" Target="../media/image134.jpeg"/><Relationship Id="rId93" Type="http://schemas.openxmlformats.org/officeDocument/2006/relationships/image" Target="../media/image142.png"/><Relationship Id="rId3" Type="http://schemas.openxmlformats.org/officeDocument/2006/relationships/image" Target="../media/image57.jpeg"/><Relationship Id="rId12" Type="http://schemas.openxmlformats.org/officeDocument/2006/relationships/image" Target="../media/image66.jpeg"/><Relationship Id="rId17" Type="http://schemas.openxmlformats.org/officeDocument/2006/relationships/image" Target="../media/image71.jpeg"/><Relationship Id="rId25" Type="http://schemas.openxmlformats.org/officeDocument/2006/relationships/image" Target="../media/image79.jpeg"/><Relationship Id="rId33" Type="http://schemas.openxmlformats.org/officeDocument/2006/relationships/image" Target="../media/image87.jpeg"/><Relationship Id="rId38" Type="http://schemas.openxmlformats.org/officeDocument/2006/relationships/image" Target="../media/image92.jpeg"/><Relationship Id="rId46" Type="http://schemas.openxmlformats.org/officeDocument/2006/relationships/image" Target="../media/image99.jpeg"/><Relationship Id="rId59" Type="http://schemas.openxmlformats.org/officeDocument/2006/relationships/image" Target="../media/image111.jpeg"/><Relationship Id="rId67" Type="http://schemas.openxmlformats.org/officeDocument/2006/relationships/image" Target="../media/image119.jpeg"/><Relationship Id="rId20" Type="http://schemas.openxmlformats.org/officeDocument/2006/relationships/image" Target="../media/image74.jpeg"/><Relationship Id="rId41" Type="http://schemas.openxmlformats.org/officeDocument/2006/relationships/image" Target="../media/image94.jpeg"/><Relationship Id="rId54" Type="http://schemas.microsoft.com/office/2007/relationships/hdphoto" Target="../media/hdphoto2.wdp"/><Relationship Id="rId62" Type="http://schemas.openxmlformats.org/officeDocument/2006/relationships/image" Target="../media/image114.png"/><Relationship Id="rId70" Type="http://schemas.openxmlformats.org/officeDocument/2006/relationships/image" Target="../media/image122.jpeg"/><Relationship Id="rId75" Type="http://schemas.microsoft.com/office/2007/relationships/hdphoto" Target="../media/hdphoto4.wdp"/><Relationship Id="rId83" Type="http://schemas.openxmlformats.org/officeDocument/2006/relationships/image" Target="../media/image132.jpeg"/><Relationship Id="rId88" Type="http://schemas.openxmlformats.org/officeDocument/2006/relationships/image" Target="../media/image137.png"/><Relationship Id="rId91" Type="http://schemas.openxmlformats.org/officeDocument/2006/relationships/image" Target="../media/image140.pn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15" Type="http://schemas.openxmlformats.org/officeDocument/2006/relationships/image" Target="../media/image69.jpeg"/><Relationship Id="rId23" Type="http://schemas.openxmlformats.org/officeDocument/2006/relationships/image" Target="../media/image77.jpeg"/><Relationship Id="rId28" Type="http://schemas.openxmlformats.org/officeDocument/2006/relationships/image" Target="../media/image82.jpeg"/><Relationship Id="rId36" Type="http://schemas.openxmlformats.org/officeDocument/2006/relationships/image" Target="../media/image90.jpeg"/><Relationship Id="rId49" Type="http://schemas.openxmlformats.org/officeDocument/2006/relationships/image" Target="../media/image102.jpeg"/><Relationship Id="rId57" Type="http://schemas.openxmlformats.org/officeDocument/2006/relationships/image" Target="../media/image109.jpeg"/><Relationship Id="rId10" Type="http://schemas.openxmlformats.org/officeDocument/2006/relationships/image" Target="../media/image64.jpeg"/><Relationship Id="rId31" Type="http://schemas.openxmlformats.org/officeDocument/2006/relationships/image" Target="../media/image85.jpeg"/><Relationship Id="rId44" Type="http://schemas.openxmlformats.org/officeDocument/2006/relationships/image" Target="../media/image97.jpeg"/><Relationship Id="rId52" Type="http://schemas.openxmlformats.org/officeDocument/2006/relationships/image" Target="../media/image105.jpeg"/><Relationship Id="rId60" Type="http://schemas.openxmlformats.org/officeDocument/2006/relationships/image" Target="../media/image112.jpeg"/><Relationship Id="rId65" Type="http://schemas.openxmlformats.org/officeDocument/2006/relationships/image" Target="../media/image117.jpeg"/><Relationship Id="rId73" Type="http://schemas.microsoft.com/office/2007/relationships/hdphoto" Target="../media/hdphoto3.wdp"/><Relationship Id="rId78" Type="http://schemas.openxmlformats.org/officeDocument/2006/relationships/image" Target="../media/image127.jpeg"/><Relationship Id="rId81" Type="http://schemas.openxmlformats.org/officeDocument/2006/relationships/image" Target="../media/image130.jpeg"/><Relationship Id="rId86" Type="http://schemas.openxmlformats.org/officeDocument/2006/relationships/image" Target="../media/image135.png"/><Relationship Id="rId94" Type="http://schemas.openxmlformats.org/officeDocument/2006/relationships/image" Target="../media/image143.pn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490855</xdr:colOff>
      <xdr:row>38</xdr:row>
      <xdr:rowOff>81284</xdr:rowOff>
    </xdr:from>
    <xdr:to>
      <xdr:col>3</xdr:col>
      <xdr:colOff>1364535</xdr:colOff>
      <xdr:row>38</xdr:row>
      <xdr:rowOff>900326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3F7D0B2-624E-4629-94EF-C21B6BAB8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53255" y="35793684"/>
          <a:ext cx="873680" cy="819042"/>
        </a:xfrm>
        <a:prstGeom prst="rect">
          <a:avLst/>
        </a:prstGeom>
      </xdr:spPr>
    </xdr:pic>
    <xdr:clientData/>
  </xdr:twoCellAnchor>
  <xdr:twoCellAnchor>
    <xdr:from>
      <xdr:col>3</xdr:col>
      <xdr:colOff>1572565</xdr:colOff>
      <xdr:row>44</xdr:row>
      <xdr:rowOff>126519</xdr:rowOff>
    </xdr:from>
    <xdr:to>
      <xdr:col>3</xdr:col>
      <xdr:colOff>2450403</xdr:colOff>
      <xdr:row>44</xdr:row>
      <xdr:rowOff>921168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B89C7F1-AFEA-4154-8D91-D71D5E92B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75886" y="21412198"/>
          <a:ext cx="877838" cy="794649"/>
        </a:xfrm>
        <a:prstGeom prst="rect">
          <a:avLst/>
        </a:prstGeom>
      </xdr:spPr>
    </xdr:pic>
    <xdr:clientData/>
  </xdr:twoCellAnchor>
  <xdr:twoCellAnchor>
    <xdr:from>
      <xdr:col>3</xdr:col>
      <xdr:colOff>735033</xdr:colOff>
      <xdr:row>44</xdr:row>
      <xdr:rowOff>61906</xdr:rowOff>
    </xdr:from>
    <xdr:to>
      <xdr:col>3</xdr:col>
      <xdr:colOff>1608773</xdr:colOff>
      <xdr:row>44</xdr:row>
      <xdr:rowOff>890587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131357C-E64D-42AB-ABC9-6028EEA0A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1"/>
        <a:stretch/>
      </xdr:blipFill>
      <xdr:spPr>
        <a:xfrm>
          <a:off x="5738354" y="21347585"/>
          <a:ext cx="873740" cy="828681"/>
        </a:xfrm>
        <a:prstGeom prst="rect">
          <a:avLst/>
        </a:prstGeom>
      </xdr:spPr>
    </xdr:pic>
    <xdr:clientData/>
  </xdr:twoCellAnchor>
  <xdr:twoCellAnchor>
    <xdr:from>
      <xdr:col>3</xdr:col>
      <xdr:colOff>838283</xdr:colOff>
      <xdr:row>157</xdr:row>
      <xdr:rowOff>0</xdr:rowOff>
    </xdr:from>
    <xdr:to>
      <xdr:col>3</xdr:col>
      <xdr:colOff>1800694</xdr:colOff>
      <xdr:row>157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5B68441-B586-4A44-AA8D-0C9A981C3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29280" y="130529984"/>
          <a:ext cx="962411" cy="0"/>
        </a:xfrm>
        <a:prstGeom prst="rect">
          <a:avLst/>
        </a:prstGeom>
      </xdr:spPr>
    </xdr:pic>
    <xdr:clientData/>
  </xdr:twoCellAnchor>
  <xdr:twoCellAnchor>
    <xdr:from>
      <xdr:col>3</xdr:col>
      <xdr:colOff>510619</xdr:colOff>
      <xdr:row>158</xdr:row>
      <xdr:rowOff>114369</xdr:rowOff>
    </xdr:from>
    <xdr:to>
      <xdr:col>3</xdr:col>
      <xdr:colOff>2354015</xdr:colOff>
      <xdr:row>158</xdr:row>
      <xdr:rowOff>799760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DC911B3-1E7B-4A7A-A6BD-301E39619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01616" y="131667199"/>
          <a:ext cx="1843396" cy="685391"/>
        </a:xfrm>
        <a:prstGeom prst="rect">
          <a:avLst/>
        </a:prstGeom>
      </xdr:spPr>
    </xdr:pic>
    <xdr:clientData/>
  </xdr:twoCellAnchor>
  <xdr:twoCellAnchor>
    <xdr:from>
      <xdr:col>3</xdr:col>
      <xdr:colOff>932553</xdr:colOff>
      <xdr:row>54</xdr:row>
      <xdr:rowOff>0</xdr:rowOff>
    </xdr:from>
    <xdr:to>
      <xdr:col>3</xdr:col>
      <xdr:colOff>1555727</xdr:colOff>
      <xdr:row>54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090839E-F1D4-4669-9E10-BD8E4AEF5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35874" y="43455566"/>
          <a:ext cx="623174" cy="0"/>
        </a:xfrm>
        <a:prstGeom prst="rect">
          <a:avLst/>
        </a:prstGeom>
      </xdr:spPr>
    </xdr:pic>
    <xdr:clientData/>
  </xdr:twoCellAnchor>
  <xdr:twoCellAnchor>
    <xdr:from>
      <xdr:col>3</xdr:col>
      <xdr:colOff>1453331</xdr:colOff>
      <xdr:row>54</xdr:row>
      <xdr:rowOff>0</xdr:rowOff>
    </xdr:from>
    <xdr:to>
      <xdr:col>3</xdr:col>
      <xdr:colOff>2070943</xdr:colOff>
      <xdr:row>54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1DB78163-992E-400B-A461-AEEA2F5D25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56652" y="43455566"/>
          <a:ext cx="617612" cy="0"/>
        </a:xfrm>
        <a:prstGeom prst="rect">
          <a:avLst/>
        </a:prstGeom>
      </xdr:spPr>
    </xdr:pic>
    <xdr:clientData/>
  </xdr:twoCellAnchor>
  <xdr:twoCellAnchor>
    <xdr:from>
      <xdr:col>3</xdr:col>
      <xdr:colOff>976494</xdr:colOff>
      <xdr:row>107</xdr:row>
      <xdr:rowOff>67085</xdr:rowOff>
    </xdr:from>
    <xdr:to>
      <xdr:col>3</xdr:col>
      <xdr:colOff>1844009</xdr:colOff>
      <xdr:row>108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6EAB25D7-2B1F-4A03-B563-A7843083B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79815" y="80853463"/>
          <a:ext cx="867515" cy="667622"/>
        </a:xfrm>
        <a:prstGeom prst="rect">
          <a:avLst/>
        </a:prstGeom>
      </xdr:spPr>
    </xdr:pic>
    <xdr:clientData/>
  </xdr:twoCellAnchor>
  <xdr:twoCellAnchor>
    <xdr:from>
      <xdr:col>3</xdr:col>
      <xdr:colOff>1036380</xdr:colOff>
      <xdr:row>47</xdr:row>
      <xdr:rowOff>53921</xdr:rowOff>
    </xdr:from>
    <xdr:to>
      <xdr:col>3</xdr:col>
      <xdr:colOff>1992690</xdr:colOff>
      <xdr:row>47</xdr:row>
      <xdr:rowOff>914185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3122EB0A-130D-420B-89F4-7E354E38A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39701" y="27270261"/>
          <a:ext cx="956310" cy="860264"/>
        </a:xfrm>
        <a:prstGeom prst="rect">
          <a:avLst/>
        </a:prstGeom>
      </xdr:spPr>
    </xdr:pic>
    <xdr:clientData/>
  </xdr:twoCellAnchor>
  <xdr:twoCellAnchor>
    <xdr:from>
      <xdr:col>3</xdr:col>
      <xdr:colOff>1045991</xdr:colOff>
      <xdr:row>155</xdr:row>
      <xdr:rowOff>51588</xdr:rowOff>
    </xdr:from>
    <xdr:to>
      <xdr:col>3</xdr:col>
      <xdr:colOff>2161303</xdr:colOff>
      <xdr:row>155</xdr:row>
      <xdr:rowOff>905800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1780C47C-9B1E-464E-BAAF-41C041E29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49312" y="34697428"/>
          <a:ext cx="1115312" cy="854212"/>
        </a:xfrm>
        <a:prstGeom prst="rect">
          <a:avLst/>
        </a:prstGeom>
      </xdr:spPr>
    </xdr:pic>
    <xdr:clientData/>
  </xdr:twoCellAnchor>
  <xdr:twoCellAnchor>
    <xdr:from>
      <xdr:col>3</xdr:col>
      <xdr:colOff>737079</xdr:colOff>
      <xdr:row>49</xdr:row>
      <xdr:rowOff>49130</xdr:rowOff>
    </xdr:from>
    <xdr:to>
      <xdr:col>3</xdr:col>
      <xdr:colOff>2239925</xdr:colOff>
      <xdr:row>49</xdr:row>
      <xdr:rowOff>897139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5295B9B2-484F-4156-A274-CB9D4DC9E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400" y="29174064"/>
          <a:ext cx="1502846" cy="848009"/>
        </a:xfrm>
        <a:prstGeom prst="rect">
          <a:avLst/>
        </a:prstGeom>
      </xdr:spPr>
    </xdr:pic>
    <xdr:clientData/>
  </xdr:twoCellAnchor>
  <xdr:twoCellAnchor>
    <xdr:from>
      <xdr:col>3</xdr:col>
      <xdr:colOff>803803</xdr:colOff>
      <xdr:row>96</xdr:row>
      <xdr:rowOff>36105</xdr:rowOff>
    </xdr:from>
    <xdr:to>
      <xdr:col>3</xdr:col>
      <xdr:colOff>2440693</xdr:colOff>
      <xdr:row>96</xdr:row>
      <xdr:rowOff>906592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6BC75276-3DBA-4E64-9773-492CFB3FB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07124" y="65456680"/>
          <a:ext cx="1636890" cy="870487"/>
        </a:xfrm>
        <a:prstGeom prst="rect">
          <a:avLst/>
        </a:prstGeom>
      </xdr:spPr>
    </xdr:pic>
    <xdr:clientData/>
  </xdr:twoCellAnchor>
  <xdr:twoCellAnchor editAs="oneCell">
    <xdr:from>
      <xdr:col>0</xdr:col>
      <xdr:colOff>52388</xdr:colOff>
      <xdr:row>0</xdr:row>
      <xdr:rowOff>71437</xdr:rowOff>
    </xdr:from>
    <xdr:to>
      <xdr:col>1</xdr:col>
      <xdr:colOff>0</xdr:colOff>
      <xdr:row>4</xdr:row>
      <xdr:rowOff>168656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A6A93277-5E9C-4CAA-BDE6-0890A8A4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388" y="71437"/>
          <a:ext cx="2909888" cy="1511682"/>
        </a:xfrm>
        <a:prstGeom prst="rect">
          <a:avLst/>
        </a:prstGeom>
      </xdr:spPr>
    </xdr:pic>
    <xdr:clientData/>
  </xdr:twoCellAnchor>
  <xdr:twoCellAnchor>
    <xdr:from>
      <xdr:col>3</xdr:col>
      <xdr:colOff>477109</xdr:colOff>
      <xdr:row>83</xdr:row>
      <xdr:rowOff>54428</xdr:rowOff>
    </xdr:from>
    <xdr:to>
      <xdr:col>3</xdr:col>
      <xdr:colOff>2410715</xdr:colOff>
      <xdr:row>83</xdr:row>
      <xdr:rowOff>783772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A6407DAF-4F7D-4443-A448-34D1ADC96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80430" y="57754362"/>
          <a:ext cx="1933606" cy="729344"/>
        </a:xfrm>
        <a:prstGeom prst="rect">
          <a:avLst/>
        </a:prstGeom>
      </xdr:spPr>
    </xdr:pic>
    <xdr:clientData/>
  </xdr:twoCellAnchor>
  <xdr:twoCellAnchor>
    <xdr:from>
      <xdr:col>3</xdr:col>
      <xdr:colOff>425974</xdr:colOff>
      <xdr:row>86</xdr:row>
      <xdr:rowOff>87394</xdr:rowOff>
    </xdr:from>
    <xdr:to>
      <xdr:col>3</xdr:col>
      <xdr:colOff>2528883</xdr:colOff>
      <xdr:row>86</xdr:row>
      <xdr:rowOff>765628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4E5499FB-6BB1-4ED1-955F-3A0C01A4E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29295" y="58757800"/>
          <a:ext cx="2102909" cy="678234"/>
        </a:xfrm>
        <a:prstGeom prst="rect">
          <a:avLst/>
        </a:prstGeom>
      </xdr:spPr>
    </xdr:pic>
    <xdr:clientData/>
  </xdr:twoCellAnchor>
  <xdr:twoCellAnchor>
    <xdr:from>
      <xdr:col>3</xdr:col>
      <xdr:colOff>845175</xdr:colOff>
      <xdr:row>65</xdr:row>
      <xdr:rowOff>21534</xdr:rowOff>
    </xdr:from>
    <xdr:to>
      <xdr:col>3</xdr:col>
      <xdr:colOff>2003737</xdr:colOff>
      <xdr:row>65</xdr:row>
      <xdr:rowOff>913615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91EABE-056C-4FEE-9EFC-0852BB9E5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48496" y="54389515"/>
          <a:ext cx="1158562" cy="892081"/>
        </a:xfrm>
        <a:prstGeom prst="rect">
          <a:avLst/>
        </a:prstGeom>
      </xdr:spPr>
    </xdr:pic>
    <xdr:clientData/>
  </xdr:twoCellAnchor>
  <xdr:twoCellAnchor>
    <xdr:from>
      <xdr:col>3</xdr:col>
      <xdr:colOff>112517</xdr:colOff>
      <xdr:row>118</xdr:row>
      <xdr:rowOff>75013</xdr:rowOff>
    </xdr:from>
    <xdr:to>
      <xdr:col>3</xdr:col>
      <xdr:colOff>2678726</xdr:colOff>
      <xdr:row>118</xdr:row>
      <xdr:rowOff>887646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DE02F930-D553-4849-AA2B-337DF0B2E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03514" y="89740436"/>
          <a:ext cx="2566209" cy="812633"/>
        </a:xfrm>
        <a:prstGeom prst="rect">
          <a:avLst/>
        </a:prstGeom>
      </xdr:spPr>
    </xdr:pic>
    <xdr:clientData/>
  </xdr:twoCellAnchor>
  <xdr:twoCellAnchor>
    <xdr:from>
      <xdr:col>3</xdr:col>
      <xdr:colOff>1525250</xdr:colOff>
      <xdr:row>38</xdr:row>
      <xdr:rowOff>100016</xdr:rowOff>
    </xdr:from>
    <xdr:to>
      <xdr:col>3</xdr:col>
      <xdr:colOff>2627061</xdr:colOff>
      <xdr:row>38</xdr:row>
      <xdr:rowOff>872313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F8DCC23-691F-4C47-B257-07640FA5C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28571" y="20436790"/>
          <a:ext cx="1101811" cy="772297"/>
        </a:xfrm>
        <a:prstGeom prst="rect">
          <a:avLst/>
        </a:prstGeom>
      </xdr:spPr>
    </xdr:pic>
    <xdr:clientData/>
  </xdr:twoCellAnchor>
  <xdr:twoCellAnchor>
    <xdr:from>
      <xdr:col>3</xdr:col>
      <xdr:colOff>530053</xdr:colOff>
      <xdr:row>97</xdr:row>
      <xdr:rowOff>102825</xdr:rowOff>
    </xdr:from>
    <xdr:to>
      <xdr:col>3</xdr:col>
      <xdr:colOff>2290787</xdr:colOff>
      <xdr:row>97</xdr:row>
      <xdr:rowOff>921857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CBBE3769-EB80-4AFF-AFF3-9A7C7CCE4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3374" y="67917231"/>
          <a:ext cx="1760734" cy="819032"/>
        </a:xfrm>
        <a:prstGeom prst="rect">
          <a:avLst/>
        </a:prstGeom>
      </xdr:spPr>
    </xdr:pic>
    <xdr:clientData/>
  </xdr:twoCellAnchor>
  <xdr:twoCellAnchor>
    <xdr:from>
      <xdr:col>3</xdr:col>
      <xdr:colOff>956150</xdr:colOff>
      <xdr:row>98</xdr:row>
      <xdr:rowOff>45212</xdr:rowOff>
    </xdr:from>
    <xdr:to>
      <xdr:col>3</xdr:col>
      <xdr:colOff>1795158</xdr:colOff>
      <xdr:row>98</xdr:row>
      <xdr:rowOff>884220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208D90C6-E2B9-42BD-8AA3-B66A53673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9471" y="72496316"/>
          <a:ext cx="839008" cy="839008"/>
        </a:xfrm>
        <a:prstGeom prst="rect">
          <a:avLst/>
        </a:prstGeom>
      </xdr:spPr>
    </xdr:pic>
    <xdr:clientData/>
  </xdr:twoCellAnchor>
  <xdr:twoCellAnchor>
    <xdr:from>
      <xdr:col>3</xdr:col>
      <xdr:colOff>663453</xdr:colOff>
      <xdr:row>56</xdr:row>
      <xdr:rowOff>53915</xdr:rowOff>
    </xdr:from>
    <xdr:to>
      <xdr:col>3</xdr:col>
      <xdr:colOff>2116944</xdr:colOff>
      <xdr:row>56</xdr:row>
      <xdr:rowOff>729788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82DB7A0-B073-4D46-8D1C-0D955D42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6774" y="45644519"/>
          <a:ext cx="1453491" cy="675873"/>
        </a:xfrm>
        <a:prstGeom prst="rect">
          <a:avLst/>
        </a:prstGeom>
      </xdr:spPr>
    </xdr:pic>
    <xdr:clientData/>
  </xdr:twoCellAnchor>
  <xdr:twoCellAnchor>
    <xdr:from>
      <xdr:col>3</xdr:col>
      <xdr:colOff>1099867</xdr:colOff>
      <xdr:row>99</xdr:row>
      <xdr:rowOff>140181</xdr:rowOff>
    </xdr:from>
    <xdr:to>
      <xdr:col>3</xdr:col>
      <xdr:colOff>1811546</xdr:colOff>
      <xdr:row>99</xdr:row>
      <xdr:rowOff>917969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9BDB0EE-11A4-4E42-864A-170D82D7E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03188" y="73561756"/>
          <a:ext cx="711679" cy="777788"/>
        </a:xfrm>
        <a:prstGeom prst="rect">
          <a:avLst/>
        </a:prstGeom>
      </xdr:spPr>
    </xdr:pic>
    <xdr:clientData/>
  </xdr:twoCellAnchor>
  <xdr:twoCellAnchor>
    <xdr:from>
      <xdr:col>3</xdr:col>
      <xdr:colOff>851858</xdr:colOff>
      <xdr:row>101</xdr:row>
      <xdr:rowOff>53916</xdr:rowOff>
    </xdr:from>
    <xdr:to>
      <xdr:col>3</xdr:col>
      <xdr:colOff>1999129</xdr:colOff>
      <xdr:row>101</xdr:row>
      <xdr:rowOff>861832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0C3ECCB4-2C92-4FD6-9D33-BAB492B0A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5179" y="77152501"/>
          <a:ext cx="1147271" cy="807916"/>
        </a:xfrm>
        <a:prstGeom prst="rect">
          <a:avLst/>
        </a:prstGeom>
      </xdr:spPr>
    </xdr:pic>
    <xdr:clientData/>
  </xdr:twoCellAnchor>
  <xdr:twoCellAnchor>
    <xdr:from>
      <xdr:col>3</xdr:col>
      <xdr:colOff>474453</xdr:colOff>
      <xdr:row>100</xdr:row>
      <xdr:rowOff>102278</xdr:rowOff>
    </xdr:from>
    <xdr:to>
      <xdr:col>3</xdr:col>
      <xdr:colOff>2523226</xdr:colOff>
      <xdr:row>100</xdr:row>
      <xdr:rowOff>793898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631D870E-5500-43FA-B22A-930FE6588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77774" y="75421664"/>
          <a:ext cx="2048773" cy="691620"/>
        </a:xfrm>
        <a:prstGeom prst="rect">
          <a:avLst/>
        </a:prstGeom>
      </xdr:spPr>
    </xdr:pic>
    <xdr:clientData/>
  </xdr:twoCellAnchor>
  <xdr:twoCellAnchor>
    <xdr:from>
      <xdr:col>3</xdr:col>
      <xdr:colOff>836688</xdr:colOff>
      <xdr:row>126</xdr:row>
      <xdr:rowOff>118614</xdr:rowOff>
    </xdr:from>
    <xdr:to>
      <xdr:col>3</xdr:col>
      <xdr:colOff>1681179</xdr:colOff>
      <xdr:row>126</xdr:row>
      <xdr:rowOff>924259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9A435D1F-A213-49C4-9193-3F5FC3C35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7685" y="96931638"/>
          <a:ext cx="844491" cy="805645"/>
        </a:xfrm>
        <a:prstGeom prst="rect">
          <a:avLst/>
        </a:prstGeom>
      </xdr:spPr>
    </xdr:pic>
    <xdr:clientData/>
  </xdr:twoCellAnchor>
  <xdr:twoCellAnchor>
    <xdr:from>
      <xdr:col>3</xdr:col>
      <xdr:colOff>409755</xdr:colOff>
      <xdr:row>127</xdr:row>
      <xdr:rowOff>86264</xdr:rowOff>
    </xdr:from>
    <xdr:to>
      <xdr:col>3</xdr:col>
      <xdr:colOff>2135038</xdr:colOff>
      <xdr:row>127</xdr:row>
      <xdr:rowOff>865009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38E06D74-9BE6-468D-85E0-A8C2EC4B4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00752" y="99819945"/>
          <a:ext cx="1725283" cy="778745"/>
        </a:xfrm>
        <a:prstGeom prst="rect">
          <a:avLst/>
        </a:prstGeom>
      </xdr:spPr>
    </xdr:pic>
    <xdr:clientData/>
  </xdr:twoCellAnchor>
  <xdr:twoCellAnchor>
    <xdr:from>
      <xdr:col>3</xdr:col>
      <xdr:colOff>517584</xdr:colOff>
      <xdr:row>135</xdr:row>
      <xdr:rowOff>86265</xdr:rowOff>
    </xdr:from>
    <xdr:to>
      <xdr:col>3</xdr:col>
      <xdr:colOff>2511525</xdr:colOff>
      <xdr:row>135</xdr:row>
      <xdr:rowOff>905774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B2D33758-ED10-459A-BB78-D2981CDBA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8581" y="112734922"/>
          <a:ext cx="1993941" cy="819509"/>
        </a:xfrm>
        <a:prstGeom prst="rect">
          <a:avLst/>
        </a:prstGeom>
      </xdr:spPr>
    </xdr:pic>
    <xdr:clientData/>
  </xdr:twoCellAnchor>
  <xdr:twoCellAnchor>
    <xdr:from>
      <xdr:col>3</xdr:col>
      <xdr:colOff>700897</xdr:colOff>
      <xdr:row>143</xdr:row>
      <xdr:rowOff>66469</xdr:rowOff>
    </xdr:from>
    <xdr:to>
      <xdr:col>3</xdr:col>
      <xdr:colOff>2198730</xdr:colOff>
      <xdr:row>143</xdr:row>
      <xdr:rowOff>1187591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F17E97D9-D14B-476E-89BA-9F8C37882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91894" y="120577488"/>
          <a:ext cx="1497833" cy="1121122"/>
        </a:xfrm>
        <a:prstGeom prst="rect">
          <a:avLst/>
        </a:prstGeom>
      </xdr:spPr>
    </xdr:pic>
    <xdr:clientData/>
  </xdr:twoCellAnchor>
  <xdr:twoCellAnchor>
    <xdr:from>
      <xdr:col>3</xdr:col>
      <xdr:colOff>1023860</xdr:colOff>
      <xdr:row>142</xdr:row>
      <xdr:rowOff>43132</xdr:rowOff>
    </xdr:from>
    <xdr:to>
      <xdr:col>3</xdr:col>
      <xdr:colOff>1612743</xdr:colOff>
      <xdr:row>142</xdr:row>
      <xdr:rowOff>753800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485A869A-C7FA-4D52-B797-92CC4CBE8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14857" y="117806022"/>
          <a:ext cx="588883" cy="710668"/>
        </a:xfrm>
        <a:prstGeom prst="rect">
          <a:avLst/>
        </a:prstGeom>
      </xdr:spPr>
    </xdr:pic>
    <xdr:clientData/>
  </xdr:twoCellAnchor>
  <xdr:twoCellAnchor>
    <xdr:from>
      <xdr:col>3</xdr:col>
      <xdr:colOff>1740867</xdr:colOff>
      <xdr:row>48</xdr:row>
      <xdr:rowOff>32875</xdr:rowOff>
    </xdr:from>
    <xdr:to>
      <xdr:col>3</xdr:col>
      <xdr:colOff>2620349</xdr:colOff>
      <xdr:row>48</xdr:row>
      <xdr:rowOff>920731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4CFEE835-9008-42BC-8867-3C2D605F9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744188" y="28198120"/>
          <a:ext cx="879482" cy="887856"/>
        </a:xfrm>
        <a:prstGeom prst="rect">
          <a:avLst/>
        </a:prstGeom>
      </xdr:spPr>
    </xdr:pic>
    <xdr:clientData/>
  </xdr:twoCellAnchor>
  <xdr:twoCellAnchor>
    <xdr:from>
      <xdr:col>3</xdr:col>
      <xdr:colOff>748584</xdr:colOff>
      <xdr:row>48</xdr:row>
      <xdr:rowOff>124428</xdr:rowOff>
    </xdr:from>
    <xdr:to>
      <xdr:col>3</xdr:col>
      <xdr:colOff>1621138</xdr:colOff>
      <xdr:row>48</xdr:row>
      <xdr:rowOff>857306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8B12D7B1-F149-4CF3-9A68-363980C33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51905" y="28289673"/>
          <a:ext cx="872554" cy="732878"/>
        </a:xfrm>
        <a:prstGeom prst="rect">
          <a:avLst/>
        </a:prstGeom>
      </xdr:spPr>
    </xdr:pic>
    <xdr:clientData/>
  </xdr:twoCellAnchor>
  <xdr:twoCellAnchor>
    <xdr:from>
      <xdr:col>3</xdr:col>
      <xdr:colOff>1035169</xdr:colOff>
      <xdr:row>111</xdr:row>
      <xdr:rowOff>64698</xdr:rowOff>
    </xdr:from>
    <xdr:to>
      <xdr:col>3</xdr:col>
      <xdr:colOff>1915975</xdr:colOff>
      <xdr:row>111</xdr:row>
      <xdr:rowOff>797943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2F25CBA8-AD16-43DA-81CD-7560B6794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38490" y="30138538"/>
          <a:ext cx="880806" cy="733245"/>
        </a:xfrm>
        <a:prstGeom prst="rect">
          <a:avLst/>
        </a:prstGeom>
      </xdr:spPr>
    </xdr:pic>
    <xdr:clientData/>
  </xdr:twoCellAnchor>
  <xdr:twoCellAnchor>
    <xdr:from>
      <xdr:col>3</xdr:col>
      <xdr:colOff>1012641</xdr:colOff>
      <xdr:row>112</xdr:row>
      <xdr:rowOff>43131</xdr:rowOff>
    </xdr:from>
    <xdr:to>
      <xdr:col>3</xdr:col>
      <xdr:colOff>1864379</xdr:colOff>
      <xdr:row>113</xdr:row>
      <xdr:rowOff>4313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888D7CBF-9096-4931-9577-5C941AAC3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15962" y="31065876"/>
          <a:ext cx="851738" cy="823823"/>
        </a:xfrm>
        <a:prstGeom prst="rect">
          <a:avLst/>
        </a:prstGeom>
      </xdr:spPr>
    </xdr:pic>
    <xdr:clientData/>
  </xdr:twoCellAnchor>
  <xdr:twoCellAnchor editAs="oneCell">
    <xdr:from>
      <xdr:col>3</xdr:col>
      <xdr:colOff>714574</xdr:colOff>
      <xdr:row>113</xdr:row>
      <xdr:rowOff>107727</xdr:rowOff>
    </xdr:from>
    <xdr:to>
      <xdr:col>3</xdr:col>
      <xdr:colOff>2253810</xdr:colOff>
      <xdr:row>113</xdr:row>
      <xdr:rowOff>858263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710E2A58-713B-42EE-AE1B-ACED11BC0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5717895" y="31993113"/>
          <a:ext cx="1539236" cy="750536"/>
        </a:xfrm>
        <a:prstGeom prst="rect">
          <a:avLst/>
        </a:prstGeom>
      </xdr:spPr>
    </xdr:pic>
    <xdr:clientData/>
  </xdr:twoCellAnchor>
  <xdr:twoCellAnchor>
    <xdr:from>
      <xdr:col>3</xdr:col>
      <xdr:colOff>549932</xdr:colOff>
      <xdr:row>57</xdr:row>
      <xdr:rowOff>118613</xdr:rowOff>
    </xdr:from>
    <xdr:to>
      <xdr:col>3</xdr:col>
      <xdr:colOff>2270558</xdr:colOff>
      <xdr:row>57</xdr:row>
      <xdr:rowOff>988457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411F2528-EBD1-4298-A375-A58B32711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3253" y="48394188"/>
          <a:ext cx="1720626" cy="869844"/>
        </a:xfrm>
        <a:prstGeom prst="rect">
          <a:avLst/>
        </a:prstGeom>
      </xdr:spPr>
    </xdr:pic>
    <xdr:clientData/>
  </xdr:twoCellAnchor>
  <xdr:twoCellAnchor>
    <xdr:from>
      <xdr:col>3</xdr:col>
      <xdr:colOff>657764</xdr:colOff>
      <xdr:row>61</xdr:row>
      <xdr:rowOff>0</xdr:rowOff>
    </xdr:from>
    <xdr:to>
      <xdr:col>3</xdr:col>
      <xdr:colOff>2210518</xdr:colOff>
      <xdr:row>61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49A48357-162F-448B-937D-B8A441755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61085" y="52955406"/>
          <a:ext cx="1552754" cy="0"/>
        </a:xfrm>
        <a:prstGeom prst="rect">
          <a:avLst/>
        </a:prstGeom>
      </xdr:spPr>
    </xdr:pic>
    <xdr:clientData/>
  </xdr:twoCellAnchor>
  <xdr:twoCellAnchor>
    <xdr:from>
      <xdr:col>3</xdr:col>
      <xdr:colOff>1004435</xdr:colOff>
      <xdr:row>78</xdr:row>
      <xdr:rowOff>37791</xdr:rowOff>
    </xdr:from>
    <xdr:to>
      <xdr:col>3</xdr:col>
      <xdr:colOff>1876244</xdr:colOff>
      <xdr:row>78</xdr:row>
      <xdr:rowOff>918530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DE64AD91-E2F7-4575-84EE-AF5AC7266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7756" y="56788820"/>
          <a:ext cx="871809" cy="880739"/>
        </a:xfrm>
        <a:prstGeom prst="rect">
          <a:avLst/>
        </a:prstGeom>
      </xdr:spPr>
    </xdr:pic>
    <xdr:clientData/>
  </xdr:twoCellAnchor>
  <xdr:twoCellAnchor>
    <xdr:from>
      <xdr:col>3</xdr:col>
      <xdr:colOff>397326</xdr:colOff>
      <xdr:row>120</xdr:row>
      <xdr:rowOff>44024</xdr:rowOff>
    </xdr:from>
    <xdr:to>
      <xdr:col>3</xdr:col>
      <xdr:colOff>2480094</xdr:colOff>
      <xdr:row>120</xdr:row>
      <xdr:rowOff>626817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23FA12C9-6466-4F29-9A4A-2A3325B56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88323" y="90658353"/>
          <a:ext cx="2082768" cy="582793"/>
        </a:xfrm>
        <a:prstGeom prst="rect">
          <a:avLst/>
        </a:prstGeom>
      </xdr:spPr>
    </xdr:pic>
    <xdr:clientData/>
  </xdr:twoCellAnchor>
  <xdr:twoCellAnchor>
    <xdr:from>
      <xdr:col>3</xdr:col>
      <xdr:colOff>754811</xdr:colOff>
      <xdr:row>141</xdr:row>
      <xdr:rowOff>97047</xdr:rowOff>
    </xdr:from>
    <xdr:to>
      <xdr:col>3</xdr:col>
      <xdr:colOff>2232085</xdr:colOff>
      <xdr:row>141</xdr:row>
      <xdr:rowOff>856617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D67E6C6-BF57-46B2-B991-5621F3709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5745808" y="116923354"/>
          <a:ext cx="1477274" cy="759570"/>
        </a:xfrm>
        <a:prstGeom prst="rect">
          <a:avLst/>
        </a:prstGeom>
      </xdr:spPr>
    </xdr:pic>
    <xdr:clientData/>
  </xdr:twoCellAnchor>
  <xdr:twoCellAnchor>
    <xdr:from>
      <xdr:col>3</xdr:col>
      <xdr:colOff>1143000</xdr:colOff>
      <xdr:row>132</xdr:row>
      <xdr:rowOff>0</xdr:rowOff>
    </xdr:from>
    <xdr:to>
      <xdr:col>3</xdr:col>
      <xdr:colOff>1992702</xdr:colOff>
      <xdr:row>132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B3067FDE-2047-4399-A6C8-ECD3BC852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33997" y="109826587"/>
          <a:ext cx="849702" cy="0"/>
        </a:xfrm>
        <a:prstGeom prst="rect">
          <a:avLst/>
        </a:prstGeom>
      </xdr:spPr>
    </xdr:pic>
    <xdr:clientData/>
  </xdr:twoCellAnchor>
  <xdr:twoCellAnchor>
    <xdr:from>
      <xdr:col>3</xdr:col>
      <xdr:colOff>981255</xdr:colOff>
      <xdr:row>52</xdr:row>
      <xdr:rowOff>86264</xdr:rowOff>
    </xdr:from>
    <xdr:to>
      <xdr:col>3</xdr:col>
      <xdr:colOff>2048772</xdr:colOff>
      <xdr:row>52</xdr:row>
      <xdr:rowOff>880089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AC7CCE69-6963-44BB-ACFF-8927B28EFA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984576" y="38775735"/>
          <a:ext cx="1067517" cy="793825"/>
        </a:xfrm>
        <a:prstGeom prst="rect">
          <a:avLst/>
        </a:prstGeom>
      </xdr:spPr>
    </xdr:pic>
    <xdr:clientData/>
  </xdr:twoCellAnchor>
  <xdr:twoCellAnchor>
    <xdr:from>
      <xdr:col>3</xdr:col>
      <xdr:colOff>996076</xdr:colOff>
      <xdr:row>149</xdr:row>
      <xdr:rowOff>89386</xdr:rowOff>
    </xdr:from>
    <xdr:to>
      <xdr:col>3</xdr:col>
      <xdr:colOff>1870536</xdr:colOff>
      <xdr:row>149</xdr:row>
      <xdr:rowOff>963846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420C2E43-3637-4B03-93F6-035FCBE9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87073" y="121845073"/>
          <a:ext cx="874460" cy="874460"/>
        </a:xfrm>
        <a:prstGeom prst="rect">
          <a:avLst/>
        </a:prstGeom>
      </xdr:spPr>
    </xdr:pic>
    <xdr:clientData/>
  </xdr:twoCellAnchor>
  <xdr:twoCellAnchor>
    <xdr:from>
      <xdr:col>3</xdr:col>
      <xdr:colOff>884206</xdr:colOff>
      <xdr:row>54</xdr:row>
      <xdr:rowOff>47920</xdr:rowOff>
    </xdr:from>
    <xdr:to>
      <xdr:col>3</xdr:col>
      <xdr:colOff>1485285</xdr:colOff>
      <xdr:row>54</xdr:row>
      <xdr:rowOff>897257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3A8DA221-C36A-4C2A-91C1-CFD39EF5C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87527" y="42791806"/>
          <a:ext cx="601079" cy="849337"/>
        </a:xfrm>
        <a:prstGeom prst="rect">
          <a:avLst/>
        </a:prstGeom>
      </xdr:spPr>
    </xdr:pic>
    <xdr:clientData/>
  </xdr:twoCellAnchor>
  <xdr:twoCellAnchor>
    <xdr:from>
      <xdr:col>3</xdr:col>
      <xdr:colOff>1527639</xdr:colOff>
      <xdr:row>54</xdr:row>
      <xdr:rowOff>21566</xdr:rowOff>
    </xdr:from>
    <xdr:to>
      <xdr:col>3</xdr:col>
      <xdr:colOff>2202673</xdr:colOff>
      <xdr:row>54</xdr:row>
      <xdr:rowOff>897232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558A36D0-2525-4CF6-A64D-05A72AAC1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530960" y="42765452"/>
          <a:ext cx="675034" cy="875666"/>
        </a:xfrm>
        <a:prstGeom prst="rect">
          <a:avLst/>
        </a:prstGeom>
      </xdr:spPr>
    </xdr:pic>
    <xdr:clientData/>
  </xdr:twoCellAnchor>
  <xdr:twoCellAnchor>
    <xdr:from>
      <xdr:col>3</xdr:col>
      <xdr:colOff>406674</xdr:colOff>
      <xdr:row>121</xdr:row>
      <xdr:rowOff>135558</xdr:rowOff>
    </xdr:from>
    <xdr:to>
      <xdr:col>3</xdr:col>
      <xdr:colOff>2334678</xdr:colOff>
      <xdr:row>121</xdr:row>
      <xdr:rowOff>650108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DAC24389-2473-4A28-971A-253B6BACE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7671" y="91403029"/>
          <a:ext cx="1928004" cy="514550"/>
        </a:xfrm>
        <a:prstGeom prst="rect">
          <a:avLst/>
        </a:prstGeom>
      </xdr:spPr>
    </xdr:pic>
    <xdr:clientData/>
  </xdr:twoCellAnchor>
  <xdr:twoCellAnchor>
    <xdr:from>
      <xdr:col>3</xdr:col>
      <xdr:colOff>317732</xdr:colOff>
      <xdr:row>136</xdr:row>
      <xdr:rowOff>33341</xdr:rowOff>
    </xdr:from>
    <xdr:to>
      <xdr:col>3</xdr:col>
      <xdr:colOff>1355579</xdr:colOff>
      <xdr:row>136</xdr:row>
      <xdr:rowOff>930122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0573C63F-1157-4C97-BDD5-C0B24D28E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08729" y="114074548"/>
          <a:ext cx="1037847" cy="896781"/>
        </a:xfrm>
        <a:prstGeom prst="rect">
          <a:avLst/>
        </a:prstGeom>
      </xdr:spPr>
    </xdr:pic>
    <xdr:clientData/>
  </xdr:twoCellAnchor>
  <xdr:twoCellAnchor>
    <xdr:from>
      <xdr:col>3</xdr:col>
      <xdr:colOff>1466490</xdr:colOff>
      <xdr:row>136</xdr:row>
      <xdr:rowOff>96877</xdr:rowOff>
    </xdr:from>
    <xdr:to>
      <xdr:col>3</xdr:col>
      <xdr:colOff>2563275</xdr:colOff>
      <xdr:row>136</xdr:row>
      <xdr:rowOff>932522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487E7E30-99EA-4885-826C-758CFB024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57487" y="114138084"/>
          <a:ext cx="1096785" cy="835645"/>
        </a:xfrm>
        <a:prstGeom prst="rect">
          <a:avLst/>
        </a:prstGeom>
      </xdr:spPr>
    </xdr:pic>
    <xdr:clientData/>
  </xdr:twoCellAnchor>
  <xdr:twoCellAnchor>
    <xdr:from>
      <xdr:col>3</xdr:col>
      <xdr:colOff>764054</xdr:colOff>
      <xdr:row>157</xdr:row>
      <xdr:rowOff>86264</xdr:rowOff>
    </xdr:from>
    <xdr:to>
      <xdr:col>3</xdr:col>
      <xdr:colOff>2100377</xdr:colOff>
      <xdr:row>157</xdr:row>
      <xdr:rowOff>791623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75ECA096-C931-4ADB-9061-34BBF50A9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55051" y="130776453"/>
          <a:ext cx="1336323" cy="705359"/>
        </a:xfrm>
        <a:prstGeom prst="rect">
          <a:avLst/>
        </a:prstGeom>
      </xdr:spPr>
    </xdr:pic>
    <xdr:clientData/>
  </xdr:twoCellAnchor>
  <xdr:twoCellAnchor>
    <xdr:from>
      <xdr:col>3</xdr:col>
      <xdr:colOff>1417688</xdr:colOff>
      <xdr:row>123</xdr:row>
      <xdr:rowOff>49294</xdr:rowOff>
    </xdr:from>
    <xdr:to>
      <xdr:col>3</xdr:col>
      <xdr:colOff>2217788</xdr:colOff>
      <xdr:row>123</xdr:row>
      <xdr:rowOff>877332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1437E7-9A12-4603-BCBD-15ACEE61B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08685" y="93966307"/>
          <a:ext cx="800100" cy="828038"/>
        </a:xfrm>
        <a:prstGeom prst="rect">
          <a:avLst/>
        </a:prstGeom>
      </xdr:spPr>
    </xdr:pic>
    <xdr:clientData/>
  </xdr:twoCellAnchor>
  <xdr:twoCellAnchor>
    <xdr:from>
      <xdr:col>3</xdr:col>
      <xdr:colOff>431321</xdr:colOff>
      <xdr:row>123</xdr:row>
      <xdr:rowOff>72998</xdr:rowOff>
    </xdr:from>
    <xdr:to>
      <xdr:col>3</xdr:col>
      <xdr:colOff>1341488</xdr:colOff>
      <xdr:row>123</xdr:row>
      <xdr:rowOff>894266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CF64504-6067-4872-B676-D9631AB70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22318" y="93990011"/>
          <a:ext cx="910167" cy="821268"/>
        </a:xfrm>
        <a:prstGeom prst="rect">
          <a:avLst/>
        </a:prstGeom>
      </xdr:spPr>
    </xdr:pic>
    <xdr:clientData/>
  </xdr:twoCellAnchor>
  <xdr:twoCellAnchor editAs="oneCell">
    <xdr:from>
      <xdr:col>3</xdr:col>
      <xdr:colOff>1133758</xdr:colOff>
      <xdr:row>104</xdr:row>
      <xdr:rowOff>60898</xdr:rowOff>
    </xdr:from>
    <xdr:to>
      <xdr:col>3</xdr:col>
      <xdr:colOff>1725283</xdr:colOff>
      <xdr:row>104</xdr:row>
      <xdr:rowOff>714759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34DAFF44-EB9C-5B4D-FCAE-157FD6357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01909" y="78511981"/>
          <a:ext cx="591525" cy="653861"/>
        </a:xfrm>
        <a:prstGeom prst="rect">
          <a:avLst/>
        </a:prstGeom>
      </xdr:spPr>
    </xdr:pic>
    <xdr:clientData/>
  </xdr:twoCellAnchor>
  <xdr:twoCellAnchor>
    <xdr:from>
      <xdr:col>3</xdr:col>
      <xdr:colOff>1001486</xdr:colOff>
      <xdr:row>105</xdr:row>
      <xdr:rowOff>65314</xdr:rowOff>
    </xdr:from>
    <xdr:to>
      <xdr:col>3</xdr:col>
      <xdr:colOff>1861458</xdr:colOff>
      <xdr:row>105</xdr:row>
      <xdr:rowOff>846164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B94023-A1D1-454C-BD78-6806F877E4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53000" y="79563685"/>
          <a:ext cx="859972" cy="780850"/>
        </a:xfrm>
        <a:prstGeom prst="rect">
          <a:avLst/>
        </a:prstGeom>
      </xdr:spPr>
    </xdr:pic>
    <xdr:clientData/>
  </xdr:twoCellAnchor>
  <xdr:twoCellAnchor>
    <xdr:from>
      <xdr:col>3</xdr:col>
      <xdr:colOff>1012371</xdr:colOff>
      <xdr:row>55</xdr:row>
      <xdr:rowOff>119743</xdr:rowOff>
    </xdr:from>
    <xdr:to>
      <xdr:col>3</xdr:col>
      <xdr:colOff>2096891</xdr:colOff>
      <xdr:row>55</xdr:row>
      <xdr:rowOff>928833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1EEBB37-5047-436C-A11D-17BBF940D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63885" y="42628457"/>
          <a:ext cx="1084520" cy="809090"/>
        </a:xfrm>
        <a:prstGeom prst="rect">
          <a:avLst/>
        </a:prstGeom>
      </xdr:spPr>
    </xdr:pic>
    <xdr:clientData/>
  </xdr:twoCellAnchor>
  <xdr:oneCellAnchor>
    <xdr:from>
      <xdr:col>3</xdr:col>
      <xdr:colOff>637421</xdr:colOff>
      <xdr:row>92</xdr:row>
      <xdr:rowOff>100390</xdr:rowOff>
    </xdr:from>
    <xdr:ext cx="1762142" cy="787401"/>
    <xdr:pic>
      <xdr:nvPicPr>
        <xdr:cNvPr id="114" name="Picture 113">
          <a:extLst>
            <a:ext uri="{FF2B5EF4-FFF2-40B4-BE49-F238E27FC236}">
              <a16:creationId xmlns:a16="http://schemas.microsoft.com/office/drawing/2014/main" id="{2B9A089C-E3E1-4DC5-9565-3EAAD2511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2192" y="28729819"/>
          <a:ext cx="1762142" cy="787401"/>
        </a:xfrm>
        <a:prstGeom prst="rect">
          <a:avLst/>
        </a:prstGeom>
      </xdr:spPr>
    </xdr:pic>
    <xdr:clientData/>
  </xdr:oneCellAnchor>
  <xdr:twoCellAnchor>
    <xdr:from>
      <xdr:col>3</xdr:col>
      <xdr:colOff>544286</xdr:colOff>
      <xdr:row>91</xdr:row>
      <xdr:rowOff>71611</xdr:rowOff>
    </xdr:from>
    <xdr:to>
      <xdr:col>3</xdr:col>
      <xdr:colOff>2357504</xdr:colOff>
      <xdr:row>91</xdr:row>
      <xdr:rowOff>925286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695AE60-14EC-06EB-CC4B-868DDC9E2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9057" y="85589782"/>
          <a:ext cx="1813218" cy="853675"/>
        </a:xfrm>
        <a:prstGeom prst="rect">
          <a:avLst/>
        </a:prstGeom>
      </xdr:spPr>
    </xdr:pic>
    <xdr:clientData/>
  </xdr:twoCellAnchor>
  <xdr:twoCellAnchor>
    <xdr:from>
      <xdr:col>3</xdr:col>
      <xdr:colOff>476250</xdr:colOff>
      <xdr:row>64</xdr:row>
      <xdr:rowOff>97087</xdr:rowOff>
    </xdr:from>
    <xdr:to>
      <xdr:col>3</xdr:col>
      <xdr:colOff>2505075</xdr:colOff>
      <xdr:row>64</xdr:row>
      <xdr:rowOff>864340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D8D8B99-85AB-49C1-8C61-669A738C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29125" y="66410137"/>
          <a:ext cx="2028825" cy="767253"/>
        </a:xfrm>
        <a:prstGeom prst="rect">
          <a:avLst/>
        </a:prstGeom>
      </xdr:spPr>
    </xdr:pic>
    <xdr:clientData/>
  </xdr:twoCellAnchor>
  <xdr:twoCellAnchor>
    <xdr:from>
      <xdr:col>3</xdr:col>
      <xdr:colOff>933450</xdr:colOff>
      <xdr:row>148</xdr:row>
      <xdr:rowOff>66675</xdr:rowOff>
    </xdr:from>
    <xdr:to>
      <xdr:col>3</xdr:col>
      <xdr:colOff>1753400</xdr:colOff>
      <xdr:row>148</xdr:row>
      <xdr:rowOff>886625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E92B016-90F6-4AAF-9C86-AF71CDF98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5500" y="128168400"/>
          <a:ext cx="819950" cy="819950"/>
        </a:xfrm>
        <a:prstGeom prst="rect">
          <a:avLst/>
        </a:prstGeom>
      </xdr:spPr>
    </xdr:pic>
    <xdr:clientData/>
  </xdr:twoCellAnchor>
  <xdr:twoCellAnchor>
    <xdr:from>
      <xdr:col>3</xdr:col>
      <xdr:colOff>1139826</xdr:colOff>
      <xdr:row>59</xdr:row>
      <xdr:rowOff>73026</xdr:rowOff>
    </xdr:from>
    <xdr:to>
      <xdr:col>3</xdr:col>
      <xdr:colOff>1768476</xdr:colOff>
      <xdr:row>59</xdr:row>
      <xdr:rowOff>901210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62085CB8-746E-4156-BE7E-465DB6855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11876" y="26514426"/>
          <a:ext cx="628650" cy="828184"/>
        </a:xfrm>
        <a:prstGeom prst="rect">
          <a:avLst/>
        </a:prstGeom>
      </xdr:spPr>
    </xdr:pic>
    <xdr:clientData/>
  </xdr:twoCellAnchor>
  <xdr:twoCellAnchor>
    <xdr:from>
      <xdr:col>3</xdr:col>
      <xdr:colOff>913775</xdr:colOff>
      <xdr:row>114</xdr:row>
      <xdr:rowOff>45621</xdr:rowOff>
    </xdr:from>
    <xdr:to>
      <xdr:col>3</xdr:col>
      <xdr:colOff>1825625</xdr:colOff>
      <xdr:row>114</xdr:row>
      <xdr:rowOff>904875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3F94B507-2D83-4E50-99A2-EF8357F11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85825" y="27429996"/>
          <a:ext cx="911850" cy="859254"/>
        </a:xfrm>
        <a:prstGeom prst="rect">
          <a:avLst/>
        </a:prstGeom>
      </xdr:spPr>
    </xdr:pic>
    <xdr:clientData/>
  </xdr:twoCellAnchor>
  <xdr:twoCellAnchor>
    <xdr:from>
      <xdr:col>3</xdr:col>
      <xdr:colOff>543074</xdr:colOff>
      <xdr:row>115</xdr:row>
      <xdr:rowOff>50800</xdr:rowOff>
    </xdr:from>
    <xdr:to>
      <xdr:col>3</xdr:col>
      <xdr:colOff>2016899</xdr:colOff>
      <xdr:row>115</xdr:row>
      <xdr:rowOff>899686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A081A6A9-AA26-410C-8B24-BC395CD7F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15124" y="28378150"/>
          <a:ext cx="1473825" cy="848886"/>
        </a:xfrm>
        <a:prstGeom prst="rect">
          <a:avLst/>
        </a:prstGeom>
      </xdr:spPr>
    </xdr:pic>
    <xdr:clientData/>
  </xdr:twoCellAnchor>
  <xdr:twoCellAnchor>
    <xdr:from>
      <xdr:col>3</xdr:col>
      <xdr:colOff>421500</xdr:colOff>
      <xdr:row>76</xdr:row>
      <xdr:rowOff>68254</xdr:rowOff>
    </xdr:from>
    <xdr:to>
      <xdr:col>3</xdr:col>
      <xdr:colOff>2162176</xdr:colOff>
      <xdr:row>76</xdr:row>
      <xdr:rowOff>869949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58735266-4FF7-4420-B474-8A9BD1DC2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393550" y="31167379"/>
          <a:ext cx="1740676" cy="801695"/>
        </a:xfrm>
        <a:prstGeom prst="rect">
          <a:avLst/>
        </a:prstGeom>
      </xdr:spPr>
    </xdr:pic>
    <xdr:clientData/>
  </xdr:twoCellAnchor>
  <xdr:twoCellAnchor>
    <xdr:from>
      <xdr:col>3</xdr:col>
      <xdr:colOff>937549</xdr:colOff>
      <xdr:row>77</xdr:row>
      <xdr:rowOff>50935</xdr:rowOff>
    </xdr:from>
    <xdr:to>
      <xdr:col>3</xdr:col>
      <xdr:colOff>1739900</xdr:colOff>
      <xdr:row>77</xdr:row>
      <xdr:rowOff>887374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9414B4D8-7E2F-42D3-9889-78C79A072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9599" y="30207085"/>
          <a:ext cx="802351" cy="836439"/>
        </a:xfrm>
        <a:prstGeom prst="rect">
          <a:avLst/>
        </a:prstGeom>
      </xdr:spPr>
    </xdr:pic>
    <xdr:clientData/>
  </xdr:twoCellAnchor>
  <xdr:twoCellAnchor>
    <xdr:from>
      <xdr:col>3</xdr:col>
      <xdr:colOff>840674</xdr:colOff>
      <xdr:row>122</xdr:row>
      <xdr:rowOff>19755</xdr:rowOff>
    </xdr:from>
    <xdr:to>
      <xdr:col>3</xdr:col>
      <xdr:colOff>1627245</xdr:colOff>
      <xdr:row>122</xdr:row>
      <xdr:rowOff>860425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41FC9272-1447-4250-AA0F-33ABDE9AF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2724" y="32061855"/>
          <a:ext cx="786571" cy="840670"/>
        </a:xfrm>
        <a:prstGeom prst="rect">
          <a:avLst/>
        </a:prstGeom>
      </xdr:spPr>
    </xdr:pic>
    <xdr:clientData/>
  </xdr:twoCellAnchor>
  <xdr:twoCellAnchor>
    <xdr:from>
      <xdr:col>3</xdr:col>
      <xdr:colOff>511175</xdr:colOff>
      <xdr:row>128</xdr:row>
      <xdr:rowOff>67999</xdr:rowOff>
    </xdr:from>
    <xdr:to>
      <xdr:col>3</xdr:col>
      <xdr:colOff>2320925</xdr:colOff>
      <xdr:row>128</xdr:row>
      <xdr:rowOff>886720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9E68873C-7121-490B-A279-B443AFDD2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483225" y="33996049"/>
          <a:ext cx="1809750" cy="818721"/>
        </a:xfrm>
        <a:prstGeom prst="rect">
          <a:avLst/>
        </a:prstGeom>
      </xdr:spPr>
    </xdr:pic>
    <xdr:clientData/>
  </xdr:twoCellAnchor>
  <xdr:twoCellAnchor>
    <xdr:from>
      <xdr:col>3</xdr:col>
      <xdr:colOff>547724</xdr:colOff>
      <xdr:row>84</xdr:row>
      <xdr:rowOff>170561</xdr:rowOff>
    </xdr:from>
    <xdr:to>
      <xdr:col>3</xdr:col>
      <xdr:colOff>2383000</xdr:colOff>
      <xdr:row>84</xdr:row>
      <xdr:rowOff>892174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FBDE80F8-DB4C-4EA9-829B-B60222F2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9774" y="35041586"/>
          <a:ext cx="1835276" cy="721613"/>
        </a:xfrm>
        <a:prstGeom prst="rect">
          <a:avLst/>
        </a:prstGeom>
      </xdr:spPr>
    </xdr:pic>
    <xdr:clientData/>
  </xdr:twoCellAnchor>
  <xdr:twoCellAnchor>
    <xdr:from>
      <xdr:col>3</xdr:col>
      <xdr:colOff>488949</xdr:colOff>
      <xdr:row>85</xdr:row>
      <xdr:rowOff>76588</xdr:rowOff>
    </xdr:from>
    <xdr:to>
      <xdr:col>3</xdr:col>
      <xdr:colOff>2390367</xdr:colOff>
      <xdr:row>85</xdr:row>
      <xdr:rowOff>892175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105FF752-9052-4EE1-BB0F-8AA1D4CC8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0999" y="35890588"/>
          <a:ext cx="1901418" cy="815587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87</xdr:row>
      <xdr:rowOff>34525</xdr:rowOff>
    </xdr:from>
    <xdr:to>
      <xdr:col>3</xdr:col>
      <xdr:colOff>2638425</xdr:colOff>
      <xdr:row>87</xdr:row>
      <xdr:rowOff>1136250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F3CD276A-FD2B-D1A8-28A5-E3D3ED9EF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91125" y="83016325"/>
          <a:ext cx="2419350" cy="1101725"/>
        </a:xfrm>
        <a:prstGeom prst="rect">
          <a:avLst/>
        </a:prstGeom>
      </xdr:spPr>
    </xdr:pic>
    <xdr:clientData/>
  </xdr:twoCellAnchor>
  <xdr:twoCellAnchor>
    <xdr:from>
      <xdr:col>3</xdr:col>
      <xdr:colOff>937399</xdr:colOff>
      <xdr:row>147</xdr:row>
      <xdr:rowOff>80390</xdr:rowOff>
    </xdr:from>
    <xdr:to>
      <xdr:col>3</xdr:col>
      <xdr:colOff>2168525</xdr:colOff>
      <xdr:row>147</xdr:row>
      <xdr:rowOff>888316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EEE28074-88C3-4F59-8512-54AA7DB66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9449" y="36837365"/>
          <a:ext cx="1231126" cy="807926"/>
        </a:xfrm>
        <a:prstGeom prst="rect">
          <a:avLst/>
        </a:prstGeom>
      </xdr:spPr>
    </xdr:pic>
    <xdr:clientData/>
  </xdr:twoCellAnchor>
  <xdr:twoCellAnchor>
    <xdr:from>
      <xdr:col>3</xdr:col>
      <xdr:colOff>703224</xdr:colOff>
      <xdr:row>156</xdr:row>
      <xdr:rowOff>87835</xdr:rowOff>
    </xdr:from>
    <xdr:to>
      <xdr:col>3</xdr:col>
      <xdr:colOff>2355850</xdr:colOff>
      <xdr:row>156</xdr:row>
      <xdr:rowOff>897202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AC2976C4-FF53-4DDF-8383-D3FB0994A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5274" y="37787785"/>
          <a:ext cx="1652626" cy="809367"/>
        </a:xfrm>
        <a:prstGeom prst="rect">
          <a:avLst/>
        </a:prstGeom>
      </xdr:spPr>
    </xdr:pic>
    <xdr:clientData/>
  </xdr:twoCellAnchor>
  <xdr:twoCellAnchor>
    <xdr:from>
      <xdr:col>3</xdr:col>
      <xdr:colOff>612307</xdr:colOff>
      <xdr:row>39</xdr:row>
      <xdr:rowOff>70673</xdr:rowOff>
    </xdr:from>
    <xdr:to>
      <xdr:col>3</xdr:col>
      <xdr:colOff>1592558</xdr:colOff>
      <xdr:row>39</xdr:row>
      <xdr:rowOff>1050924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B29E8D29-2785-48D7-A1A0-F9D825FD0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BEBA8EAE-BF5A-486C-A8C5-ECC9F3942E4B}">
              <a14:imgProps xmlns:a14="http://schemas.microsoft.com/office/drawing/2010/main">
                <a14:imgLayer r:embed="rId73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64467" y="16727993"/>
          <a:ext cx="980251" cy="980251"/>
        </a:xfrm>
        <a:prstGeom prst="rect">
          <a:avLst/>
        </a:prstGeom>
      </xdr:spPr>
    </xdr:pic>
    <xdr:clientData/>
  </xdr:twoCellAnchor>
  <xdr:twoCellAnchor>
    <xdr:from>
      <xdr:col>3</xdr:col>
      <xdr:colOff>555037</xdr:colOff>
      <xdr:row>40</xdr:row>
      <xdr:rowOff>42330</xdr:rowOff>
    </xdr:from>
    <xdr:to>
      <xdr:col>3</xdr:col>
      <xdr:colOff>1575741</xdr:colOff>
      <xdr:row>40</xdr:row>
      <xdr:rowOff>1063034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4B4C0700-4DEC-4C30-A768-A3388F2DC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BEBA8EAE-BF5A-486C-A8C5-ECC9F3942E4B}">
              <a14:imgProps xmlns:a14="http://schemas.microsoft.com/office/drawing/2010/main">
                <a14:imgLayer r:embed="rId75">
                  <a14:imgEffect>
                    <a14:sharpenSoften amount="25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07197" y="17781690"/>
          <a:ext cx="1020704" cy="1020704"/>
        </a:xfrm>
        <a:prstGeom prst="rect">
          <a:avLst/>
        </a:prstGeom>
      </xdr:spPr>
    </xdr:pic>
    <xdr:clientData/>
  </xdr:twoCellAnchor>
  <xdr:twoCellAnchor>
    <xdr:from>
      <xdr:col>3</xdr:col>
      <xdr:colOff>545630</xdr:colOff>
      <xdr:row>41</xdr:row>
      <xdr:rowOff>56445</xdr:rowOff>
    </xdr:from>
    <xdr:to>
      <xdr:col>3</xdr:col>
      <xdr:colOff>1556926</xdr:colOff>
      <xdr:row>41</xdr:row>
      <xdr:rowOff>1067741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DB82C2A0-47BA-4D3D-ADD0-8461BADF8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BEBA8EAE-BF5A-486C-A8C5-ECC9F3942E4B}">
              <a14:imgProps xmlns:a14="http://schemas.microsoft.com/office/drawing/2010/main">
                <a14:imgLayer r:embed="rId77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97790" y="18877845"/>
          <a:ext cx="1011296" cy="1011296"/>
        </a:xfrm>
        <a:prstGeom prst="rect">
          <a:avLst/>
        </a:prstGeom>
      </xdr:spPr>
    </xdr:pic>
    <xdr:clientData/>
  </xdr:twoCellAnchor>
  <xdr:twoCellAnchor>
    <xdr:from>
      <xdr:col>3</xdr:col>
      <xdr:colOff>531517</xdr:colOff>
      <xdr:row>42</xdr:row>
      <xdr:rowOff>112889</xdr:rowOff>
    </xdr:from>
    <xdr:to>
      <xdr:col>3</xdr:col>
      <xdr:colOff>1542252</xdr:colOff>
      <xdr:row>42</xdr:row>
      <xdr:rowOff>1001889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6BBF87C8-CFB1-4D87-A3B7-CC1A3D733E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83677" y="20016329"/>
          <a:ext cx="1010735" cy="889000"/>
        </a:xfrm>
        <a:prstGeom prst="rect">
          <a:avLst/>
        </a:prstGeom>
      </xdr:spPr>
    </xdr:pic>
    <xdr:clientData/>
  </xdr:twoCellAnchor>
  <xdr:twoCellAnchor>
    <xdr:from>
      <xdr:col>3</xdr:col>
      <xdr:colOff>638176</xdr:colOff>
      <xdr:row>43</xdr:row>
      <xdr:rowOff>106016</xdr:rowOff>
    </xdr:from>
    <xdr:to>
      <xdr:col>3</xdr:col>
      <xdr:colOff>1895476</xdr:colOff>
      <xdr:row>43</xdr:row>
      <xdr:rowOff>1190625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272816DD-77C2-4389-BA70-D6BBA249B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91051" y="37767866"/>
          <a:ext cx="1257300" cy="1084609"/>
        </a:xfrm>
        <a:prstGeom prst="rect">
          <a:avLst/>
        </a:prstGeom>
      </xdr:spPr>
    </xdr:pic>
    <xdr:clientData/>
  </xdr:twoCellAnchor>
  <xdr:twoCellAnchor>
    <xdr:from>
      <xdr:col>3</xdr:col>
      <xdr:colOff>647700</xdr:colOff>
      <xdr:row>51</xdr:row>
      <xdr:rowOff>180975</xdr:rowOff>
    </xdr:from>
    <xdr:to>
      <xdr:col>3</xdr:col>
      <xdr:colOff>2190750</xdr:colOff>
      <xdr:row>51</xdr:row>
      <xdr:rowOff>838424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5983697-DEEE-45E2-8ABA-814F1986D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600575" y="56502300"/>
          <a:ext cx="1543050" cy="657449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60</xdr:row>
      <xdr:rowOff>95250</xdr:rowOff>
    </xdr:from>
    <xdr:to>
      <xdr:col>3</xdr:col>
      <xdr:colOff>2209799</xdr:colOff>
      <xdr:row>60</xdr:row>
      <xdr:rowOff>1204616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37DF990-9721-4044-AF59-DC1733084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62475" y="66970275"/>
          <a:ext cx="1600199" cy="1109366"/>
        </a:xfrm>
        <a:prstGeom prst="rect">
          <a:avLst/>
        </a:prstGeom>
      </xdr:spPr>
    </xdr:pic>
    <xdr:clientData/>
  </xdr:twoCellAnchor>
  <xdr:oneCellAnchor>
    <xdr:from>
      <xdr:col>3</xdr:col>
      <xdr:colOff>805544</xdr:colOff>
      <xdr:row>33</xdr:row>
      <xdr:rowOff>66614</xdr:rowOff>
    </xdr:from>
    <xdr:ext cx="1426027" cy="803445"/>
    <xdr:pic>
      <xdr:nvPicPr>
        <xdr:cNvPr id="28" name="Picture 27">
          <a:extLst>
            <a:ext uri="{FF2B5EF4-FFF2-40B4-BE49-F238E27FC236}">
              <a16:creationId xmlns:a16="http://schemas.microsoft.com/office/drawing/2014/main" id="{D24B3935-E12B-4C04-AE62-42D0ED30A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7594" y="32546864"/>
          <a:ext cx="1426027" cy="803445"/>
        </a:xfrm>
        <a:prstGeom prst="rect">
          <a:avLst/>
        </a:prstGeom>
      </xdr:spPr>
    </xdr:pic>
    <xdr:clientData/>
  </xdr:oneCellAnchor>
  <xdr:twoCellAnchor editAs="oneCell">
    <xdr:from>
      <xdr:col>5</xdr:col>
      <xdr:colOff>47625</xdr:colOff>
      <xdr:row>160</xdr:row>
      <xdr:rowOff>47625</xdr:rowOff>
    </xdr:from>
    <xdr:to>
      <xdr:col>6</xdr:col>
      <xdr:colOff>695325</xdr:colOff>
      <xdr:row>164</xdr:row>
      <xdr:rowOff>314325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4203CA4F-03BC-3974-AD29-F2825395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67625" y="144989550"/>
          <a:ext cx="1657350" cy="2209800"/>
        </a:xfrm>
        <a:prstGeom prst="rect">
          <a:avLst/>
        </a:prstGeom>
      </xdr:spPr>
    </xdr:pic>
    <xdr:clientData/>
  </xdr:twoCellAnchor>
  <xdr:twoCellAnchor>
    <xdr:from>
      <xdr:col>3</xdr:col>
      <xdr:colOff>133349</xdr:colOff>
      <xdr:row>103</xdr:row>
      <xdr:rowOff>81969</xdr:rowOff>
    </xdr:from>
    <xdr:to>
      <xdr:col>3</xdr:col>
      <xdr:colOff>1209674</xdr:colOff>
      <xdr:row>103</xdr:row>
      <xdr:rowOff>896637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3CAB18DE-3DD0-546C-DE86-2B0A2BFB1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105399" y="141328194"/>
          <a:ext cx="1076325" cy="814668"/>
        </a:xfrm>
        <a:prstGeom prst="rect">
          <a:avLst/>
        </a:prstGeom>
      </xdr:spPr>
    </xdr:pic>
    <xdr:clientData/>
  </xdr:twoCellAnchor>
  <xdr:twoCellAnchor>
    <xdr:from>
      <xdr:col>3</xdr:col>
      <xdr:colOff>1261681</xdr:colOff>
      <xdr:row>103</xdr:row>
      <xdr:rowOff>76725</xdr:rowOff>
    </xdr:from>
    <xdr:to>
      <xdr:col>3</xdr:col>
      <xdr:colOff>2657475</xdr:colOff>
      <xdr:row>103</xdr:row>
      <xdr:rowOff>877989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ED559BE6-6B86-DC2E-5D12-21412E82F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33731" y="141322950"/>
          <a:ext cx="1395794" cy="801264"/>
        </a:xfrm>
        <a:prstGeom prst="rect">
          <a:avLst/>
        </a:prstGeom>
      </xdr:spPr>
    </xdr:pic>
    <xdr:clientData/>
  </xdr:twoCellAnchor>
  <xdr:twoCellAnchor>
    <xdr:from>
      <xdr:col>3</xdr:col>
      <xdr:colOff>133349</xdr:colOff>
      <xdr:row>89</xdr:row>
      <xdr:rowOff>81969</xdr:rowOff>
    </xdr:from>
    <xdr:to>
      <xdr:col>3</xdr:col>
      <xdr:colOff>1209674</xdr:colOff>
      <xdr:row>89</xdr:row>
      <xdr:rowOff>896637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BC7C131-55C4-4E14-860E-1C5E9257C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109209" y="37503789"/>
          <a:ext cx="1076325" cy="814668"/>
        </a:xfrm>
        <a:prstGeom prst="rect">
          <a:avLst/>
        </a:prstGeom>
      </xdr:spPr>
    </xdr:pic>
    <xdr:clientData/>
  </xdr:twoCellAnchor>
  <xdr:twoCellAnchor>
    <xdr:from>
      <xdr:col>3</xdr:col>
      <xdr:colOff>1446411</xdr:colOff>
      <xdr:row>89</xdr:row>
      <xdr:rowOff>76199</xdr:rowOff>
    </xdr:from>
    <xdr:to>
      <xdr:col>3</xdr:col>
      <xdr:colOff>2516981</xdr:colOff>
      <xdr:row>89</xdr:row>
      <xdr:rowOff>866774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F27073C-EC50-47BD-9AB1-E294EB18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18461" y="83991449"/>
          <a:ext cx="1070570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19</xdr:row>
      <xdr:rowOff>95249</xdr:rowOff>
    </xdr:from>
    <xdr:to>
      <xdr:col>3</xdr:col>
      <xdr:colOff>2784350</xdr:colOff>
      <xdr:row>19</xdr:row>
      <xdr:rowOff>2209800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C8AD0FF1-A611-B34F-5234-0BB89E8CF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114926" y="9210674"/>
          <a:ext cx="2660524" cy="2114551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19</xdr:row>
      <xdr:rowOff>476250</xdr:rowOff>
    </xdr:from>
    <xdr:to>
      <xdr:col>4</xdr:col>
      <xdr:colOff>694296</xdr:colOff>
      <xdr:row>19</xdr:row>
      <xdr:rowOff>1743075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0F982B68-611B-4010-858C-43B56A3868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839076" y="9591675"/>
          <a:ext cx="684770" cy="12668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</xdr:row>
      <xdr:rowOff>285750</xdr:rowOff>
    </xdr:from>
    <xdr:to>
      <xdr:col>0</xdr:col>
      <xdr:colOff>2914650</xdr:colOff>
      <xdr:row>19</xdr:row>
      <xdr:rowOff>1831854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43B77BB-81CC-87D2-6D4C-979D7372C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9401175"/>
          <a:ext cx="2809875" cy="15461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20</xdr:row>
      <xdr:rowOff>647701</xdr:rowOff>
    </xdr:from>
    <xdr:to>
      <xdr:col>0</xdr:col>
      <xdr:colOff>2914236</xdr:colOff>
      <xdr:row>20</xdr:row>
      <xdr:rowOff>1619251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62948DC3-A4D2-612B-0631-C16C308A1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12068176"/>
          <a:ext cx="2942811" cy="9715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22</xdr:row>
      <xdr:rowOff>466726</xdr:rowOff>
    </xdr:from>
    <xdr:to>
      <xdr:col>0</xdr:col>
      <xdr:colOff>2867025</xdr:colOff>
      <xdr:row>22</xdr:row>
      <xdr:rowOff>2667958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1FAF3EF-1ED8-6F5B-D45F-B1647900F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14363701"/>
          <a:ext cx="2857500" cy="220123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18</xdr:row>
      <xdr:rowOff>276225</xdr:rowOff>
    </xdr:from>
    <xdr:to>
      <xdr:col>0</xdr:col>
      <xdr:colOff>2895838</xdr:colOff>
      <xdr:row>18</xdr:row>
      <xdr:rowOff>2257597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5F6C61B-5203-C8FA-A5C1-50F12DC11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153275"/>
          <a:ext cx="2743438" cy="198137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21</xdr:row>
      <xdr:rowOff>438150</xdr:rowOff>
    </xdr:from>
    <xdr:to>
      <xdr:col>0</xdr:col>
      <xdr:colOff>2950845</xdr:colOff>
      <xdr:row>21</xdr:row>
      <xdr:rowOff>2857500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E1BFB78-8866-7E9B-F772-D852CDD3F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439900"/>
          <a:ext cx="2903220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23</xdr:row>
      <xdr:rowOff>209550</xdr:rowOff>
    </xdr:from>
    <xdr:to>
      <xdr:col>0</xdr:col>
      <xdr:colOff>2857501</xdr:colOff>
      <xdr:row>23</xdr:row>
      <xdr:rowOff>2095500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1A4378F-3FC1-DC85-38B0-DDD2E7F4A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325975"/>
          <a:ext cx="2828926" cy="188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</xdr:colOff>
      <xdr:row>0</xdr:row>
      <xdr:rowOff>12700</xdr:rowOff>
    </xdr:from>
    <xdr:to>
      <xdr:col>6</xdr:col>
      <xdr:colOff>390523</xdr:colOff>
      <xdr:row>4</xdr:row>
      <xdr:rowOff>107592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9668B0-AD6F-49A0-B200-E11EE99C4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2050" y="12700"/>
          <a:ext cx="1730374" cy="96484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8D2F-BF66-497B-9DC6-409909875C6A}">
  <sheetPr filterMode="1">
    <pageSetUpPr fitToPage="1"/>
  </sheetPr>
  <dimension ref="A1:O169"/>
  <sheetViews>
    <sheetView showZeros="0" tabSelected="1" zoomScale="80" zoomScaleNormal="80" workbookViewId="0">
      <selection activeCell="I7" sqref="I1:L1048576"/>
    </sheetView>
  </sheetViews>
  <sheetFormatPr defaultColWidth="9.109375" defaultRowHeight="19.2" customHeight="1" x14ac:dyDescent="0.25"/>
  <cols>
    <col min="1" max="1" width="43.6640625" style="5" customWidth="1"/>
    <col min="2" max="2" width="14.88671875" style="5" hidden="1" customWidth="1"/>
    <col min="3" max="3" width="14" style="1" customWidth="1"/>
    <col min="4" max="4" width="41.6640625" style="2" customWidth="1"/>
    <col min="5" max="5" width="13" style="4" customWidth="1"/>
    <col min="6" max="6" width="14.6640625" style="6" customWidth="1"/>
    <col min="7" max="7" width="13.6640625" style="4" customWidth="1"/>
    <col min="8" max="8" width="16.33203125" style="30" customWidth="1"/>
    <col min="9" max="9" width="13.109375" style="6" hidden="1" customWidth="1"/>
    <col min="10" max="12" width="11.88671875" style="31" hidden="1" customWidth="1"/>
    <col min="13" max="15" width="9.109375" style="2" customWidth="1"/>
    <col min="16" max="16384" width="9.109375" style="2"/>
  </cols>
  <sheetData>
    <row r="1" spans="1:15" ht="54.45" customHeight="1" x14ac:dyDescent="0.75">
      <c r="C1" s="207" t="s">
        <v>91</v>
      </c>
      <c r="D1" s="207"/>
      <c r="E1" s="207"/>
      <c r="F1" s="207"/>
      <c r="G1" s="207"/>
      <c r="H1" s="207"/>
      <c r="I1" s="207"/>
      <c r="J1" s="6"/>
      <c r="K1" s="2"/>
      <c r="L1" s="2"/>
    </row>
    <row r="2" spans="1:15" ht="22.65" customHeight="1" x14ac:dyDescent="0.25">
      <c r="C2" s="221" t="s">
        <v>81</v>
      </c>
      <c r="D2" s="221"/>
      <c r="E2" s="62"/>
      <c r="F2" s="208" t="s">
        <v>82</v>
      </c>
      <c r="G2" s="208"/>
      <c r="H2" s="208"/>
      <c r="I2" s="208"/>
      <c r="J2" s="208"/>
      <c r="K2" s="2"/>
      <c r="L2" s="2"/>
      <c r="N2" s="63"/>
    </row>
    <row r="3" spans="1:15" ht="17.7" customHeight="1" x14ac:dyDescent="0.25">
      <c r="C3" s="199" t="s">
        <v>83</v>
      </c>
      <c r="D3" s="199"/>
      <c r="E3" s="92"/>
      <c r="F3" s="209" t="s">
        <v>84</v>
      </c>
      <c r="G3" s="209"/>
      <c r="H3" s="209"/>
      <c r="I3" s="209"/>
      <c r="J3" s="209"/>
      <c r="K3" s="2"/>
      <c r="L3" s="2"/>
      <c r="N3" s="141"/>
    </row>
    <row r="4" spans="1:15" ht="17.7" customHeight="1" x14ac:dyDescent="0.25">
      <c r="C4" s="199" t="s">
        <v>85</v>
      </c>
      <c r="D4" s="199"/>
      <c r="E4" s="92"/>
      <c r="F4" s="198" t="s">
        <v>93</v>
      </c>
      <c r="G4" s="198"/>
      <c r="H4" s="198"/>
      <c r="I4" s="116"/>
      <c r="J4" s="116"/>
      <c r="K4" s="2"/>
      <c r="L4" s="2"/>
      <c r="N4" s="141"/>
    </row>
    <row r="5" spans="1:15" ht="17.7" customHeight="1" x14ac:dyDescent="0.25">
      <c r="C5" s="199" t="s">
        <v>86</v>
      </c>
      <c r="D5" s="199"/>
      <c r="E5" s="92"/>
      <c r="F5" s="209" t="s">
        <v>167</v>
      </c>
      <c r="G5" s="209"/>
      <c r="H5" s="209"/>
      <c r="I5" s="209"/>
      <c r="J5" s="209"/>
      <c r="K5" s="2"/>
      <c r="L5" s="2"/>
      <c r="N5" s="141"/>
    </row>
    <row r="6" spans="1:15" ht="34.950000000000003" customHeight="1" x14ac:dyDescent="0.25">
      <c r="A6" s="222" t="s">
        <v>222</v>
      </c>
      <c r="B6" s="222"/>
      <c r="C6" s="223"/>
      <c r="D6" s="223"/>
      <c r="E6" s="223"/>
      <c r="F6" s="223"/>
      <c r="G6" s="223"/>
      <c r="H6" s="223"/>
      <c r="I6" s="223"/>
      <c r="J6" s="6"/>
      <c r="K6" s="2"/>
      <c r="L6" s="2"/>
    </row>
    <row r="7" spans="1:15" s="35" customFormat="1" ht="22.95" customHeight="1" x14ac:dyDescent="0.25">
      <c r="A7" s="210" t="s">
        <v>17</v>
      </c>
      <c r="B7" s="211"/>
      <c r="C7" s="93"/>
      <c r="D7" s="33"/>
      <c r="E7" s="200" t="s">
        <v>18</v>
      </c>
      <c r="F7" s="200"/>
      <c r="G7" s="200"/>
      <c r="H7" s="200"/>
      <c r="I7" s="2"/>
      <c r="J7" s="31"/>
      <c r="K7" s="31"/>
      <c r="L7" s="31"/>
    </row>
    <row r="8" spans="1:15" s="35" customFormat="1" ht="22.95" customHeight="1" x14ac:dyDescent="0.35">
      <c r="A8" s="220"/>
      <c r="B8" s="220"/>
      <c r="C8" s="94"/>
      <c r="D8" s="59" t="s">
        <v>19</v>
      </c>
      <c r="E8" s="201"/>
      <c r="F8" s="202"/>
      <c r="G8" s="202"/>
      <c r="H8" s="203"/>
      <c r="I8" s="3"/>
      <c r="J8" s="32"/>
      <c r="K8" s="32"/>
      <c r="L8" s="32"/>
      <c r="O8" s="35" t="s">
        <v>198</v>
      </c>
    </row>
    <row r="9" spans="1:15" s="35" customFormat="1" ht="22.95" customHeight="1" x14ac:dyDescent="0.25">
      <c r="A9" s="210" t="s">
        <v>20</v>
      </c>
      <c r="B9" s="211"/>
      <c r="C9" s="135"/>
      <c r="D9" s="59" t="s">
        <v>21</v>
      </c>
      <c r="E9" s="212"/>
      <c r="F9" s="213"/>
      <c r="G9" s="213"/>
      <c r="H9" s="214"/>
      <c r="I9" s="2"/>
      <c r="J9" s="31"/>
      <c r="K9" s="31"/>
      <c r="L9" s="31"/>
    </row>
    <row r="10" spans="1:15" s="35" customFormat="1" ht="22.95" customHeight="1" x14ac:dyDescent="0.25">
      <c r="A10" s="220"/>
      <c r="B10" s="220"/>
      <c r="C10" s="136"/>
      <c r="D10" s="59" t="s">
        <v>22</v>
      </c>
      <c r="E10" s="34"/>
      <c r="F10" s="33" t="s">
        <v>23</v>
      </c>
      <c r="G10" s="218"/>
      <c r="H10" s="219"/>
      <c r="I10" s="2"/>
      <c r="J10" s="31"/>
      <c r="K10" s="31"/>
      <c r="L10" s="31"/>
    </row>
    <row r="11" spans="1:15" s="35" customFormat="1" ht="22.95" customHeight="1" x14ac:dyDescent="0.25">
      <c r="A11" s="210" t="s">
        <v>24</v>
      </c>
      <c r="B11" s="211"/>
      <c r="C11" s="103" t="s">
        <v>45</v>
      </c>
      <c r="D11" s="59" t="s">
        <v>25</v>
      </c>
      <c r="E11" s="215"/>
      <c r="F11" s="216"/>
      <c r="G11" s="216"/>
      <c r="H11" s="217"/>
      <c r="I11" s="2"/>
      <c r="J11" s="31"/>
      <c r="K11" s="31"/>
      <c r="L11" s="31"/>
    </row>
    <row r="12" spans="1:15" s="35" customFormat="1" ht="22.95" customHeight="1" x14ac:dyDescent="0.25">
      <c r="A12" s="184"/>
      <c r="B12" s="185"/>
      <c r="C12" s="102"/>
      <c r="D12" s="59" t="s">
        <v>46</v>
      </c>
      <c r="E12" s="180"/>
      <c r="F12" s="181"/>
      <c r="G12" s="181"/>
      <c r="H12" s="182"/>
      <c r="I12" s="60"/>
      <c r="J12" s="31"/>
      <c r="K12" s="31"/>
      <c r="L12" s="31"/>
    </row>
    <row r="13" spans="1:15" ht="40.200000000000003" customHeight="1" x14ac:dyDescent="0.25">
      <c r="A13" s="204" t="s">
        <v>315</v>
      </c>
      <c r="B13" s="187"/>
      <c r="C13" s="205"/>
      <c r="D13" s="205"/>
      <c r="E13" s="205"/>
      <c r="F13" s="205"/>
      <c r="G13" s="205"/>
      <c r="H13" s="206"/>
      <c r="I13" s="118"/>
      <c r="J13" s="115"/>
      <c r="K13" s="2"/>
      <c r="L13" s="2"/>
    </row>
    <row r="14" spans="1:15" ht="40.950000000000003" customHeight="1" x14ac:dyDescent="0.25">
      <c r="A14" s="190" t="s">
        <v>419</v>
      </c>
      <c r="B14" s="191"/>
      <c r="C14" s="190"/>
      <c r="D14" s="190"/>
      <c r="E14" s="190"/>
      <c r="F14" s="190"/>
      <c r="G14" s="190"/>
      <c r="H14" s="190"/>
      <c r="I14" s="4" t="s">
        <v>314</v>
      </c>
      <c r="J14" s="2"/>
      <c r="K14" s="2"/>
      <c r="L14" s="2"/>
    </row>
    <row r="15" spans="1:15" s="35" customFormat="1" ht="53.4" customHeight="1" x14ac:dyDescent="0.25">
      <c r="A15" s="186" t="s">
        <v>193</v>
      </c>
      <c r="B15" s="187"/>
      <c r="C15" s="188"/>
      <c r="D15" s="188"/>
      <c r="E15" s="188"/>
      <c r="F15" s="188"/>
      <c r="G15" s="188"/>
      <c r="H15" s="189"/>
      <c r="I15" s="117"/>
      <c r="J15" s="31"/>
      <c r="K15" s="31"/>
      <c r="L15" s="31"/>
    </row>
    <row r="16" spans="1:15" s="35" customFormat="1" ht="53.4" customHeight="1" x14ac:dyDescent="0.25">
      <c r="A16" s="183" t="s">
        <v>221</v>
      </c>
      <c r="B16" s="183"/>
      <c r="C16" s="183"/>
      <c r="D16" s="183"/>
      <c r="E16" s="183"/>
      <c r="F16" s="183"/>
      <c r="G16" s="183"/>
      <c r="H16" s="183"/>
      <c r="I16" s="6"/>
      <c r="J16" s="31"/>
      <c r="K16" s="31"/>
      <c r="L16" s="31"/>
    </row>
    <row r="17" spans="1:13" s="54" customFormat="1" ht="36.75" customHeight="1" x14ac:dyDescent="0.25">
      <c r="A17" s="36" t="s">
        <v>0</v>
      </c>
      <c r="B17" s="36" t="s">
        <v>3</v>
      </c>
      <c r="C17" s="36" t="s">
        <v>61</v>
      </c>
      <c r="D17" s="37" t="s">
        <v>6</v>
      </c>
      <c r="E17" s="38"/>
      <c r="F17" s="83" t="s">
        <v>52</v>
      </c>
      <c r="G17" s="38" t="s">
        <v>53</v>
      </c>
      <c r="H17" s="44" t="s">
        <v>54</v>
      </c>
      <c r="I17" s="58" t="s">
        <v>38</v>
      </c>
      <c r="J17" s="31"/>
      <c r="K17" s="31"/>
      <c r="L17" s="31"/>
    </row>
    <row r="18" spans="1:13" ht="19.2" customHeight="1" x14ac:dyDescent="0.25">
      <c r="A18" s="22" t="s">
        <v>56</v>
      </c>
      <c r="B18" s="80"/>
      <c r="C18" s="80"/>
      <c r="D18" s="71"/>
      <c r="E18" s="72"/>
      <c r="F18" s="45"/>
      <c r="G18" s="40"/>
      <c r="H18" s="45"/>
      <c r="I18" s="7" t="s">
        <v>38</v>
      </c>
      <c r="J18" s="31" t="s">
        <v>39</v>
      </c>
      <c r="K18" s="31" t="s">
        <v>40</v>
      </c>
      <c r="L18" s="31" t="s">
        <v>41</v>
      </c>
    </row>
    <row r="19" spans="1:13" s="57" customFormat="1" ht="184.2" customHeight="1" x14ac:dyDescent="0.25">
      <c r="A19" s="176" t="s">
        <v>420</v>
      </c>
      <c r="B19" s="122">
        <v>734173932027</v>
      </c>
      <c r="C19" s="87" t="s">
        <v>423</v>
      </c>
      <c r="D19" s="192" t="e" vm="1">
        <v>#VALUE!</v>
      </c>
      <c r="E19" s="193"/>
      <c r="F19" s="68">
        <v>171</v>
      </c>
      <c r="G19" s="43">
        <v>1766.45</v>
      </c>
      <c r="H19" s="47"/>
      <c r="I19" s="55" t="s">
        <v>38</v>
      </c>
      <c r="J19" s="56"/>
      <c r="K19" s="56">
        <v>122</v>
      </c>
      <c r="L19" s="56">
        <f>K19*H19</f>
        <v>0</v>
      </c>
    </row>
    <row r="20" spans="1:13" s="57" customFormat="1" ht="181.95" customHeight="1" x14ac:dyDescent="0.25">
      <c r="A20" s="177" t="s">
        <v>389</v>
      </c>
      <c r="B20" s="123">
        <v>734173931976</v>
      </c>
      <c r="C20" s="87" t="s">
        <v>390</v>
      </c>
      <c r="D20" s="192"/>
      <c r="E20" s="193"/>
      <c r="F20" s="68">
        <v>296</v>
      </c>
      <c r="G20" s="43">
        <v>1239.3399999999999</v>
      </c>
      <c r="H20" s="47"/>
      <c r="I20" s="55" t="s">
        <v>38</v>
      </c>
      <c r="J20" s="56"/>
      <c r="K20" s="56">
        <v>245</v>
      </c>
      <c r="L20" s="56">
        <f>K20*H20</f>
        <v>0</v>
      </c>
    </row>
    <row r="21" spans="1:13" s="57" customFormat="1" ht="195" customHeight="1" x14ac:dyDescent="0.25">
      <c r="A21" s="177" t="s">
        <v>391</v>
      </c>
      <c r="B21" s="145">
        <v>734173931976</v>
      </c>
      <c r="C21" s="87" t="s">
        <v>395</v>
      </c>
      <c r="D21" s="192" t="e" vm="2">
        <v>#VALUE!</v>
      </c>
      <c r="E21" s="193"/>
      <c r="F21" s="68">
        <v>412</v>
      </c>
      <c r="G21" s="43">
        <v>1265.8800000000001</v>
      </c>
      <c r="H21" s="47"/>
      <c r="I21" s="55" t="s">
        <v>38</v>
      </c>
      <c r="J21" s="56"/>
      <c r="K21" s="56">
        <v>146</v>
      </c>
      <c r="L21" s="56">
        <f t="shared" ref="L21:L22" si="0">K21*H21</f>
        <v>0</v>
      </c>
    </row>
    <row r="22" spans="1:13" s="57" customFormat="1" ht="245.4" customHeight="1" x14ac:dyDescent="0.3">
      <c r="A22" s="176" t="s">
        <v>425</v>
      </c>
      <c r="B22" s="124">
        <v>734173932034</v>
      </c>
      <c r="C22" s="87" t="s">
        <v>424</v>
      </c>
      <c r="D22" s="194" t="e" vm="3">
        <v>#VALUE!</v>
      </c>
      <c r="E22" s="195"/>
      <c r="F22" s="68">
        <v>153</v>
      </c>
      <c r="G22" s="43">
        <v>1662.95</v>
      </c>
      <c r="H22" s="47"/>
      <c r="I22" s="55" t="s">
        <v>38</v>
      </c>
      <c r="J22" s="56"/>
      <c r="K22" s="56">
        <v>325</v>
      </c>
      <c r="L22" s="56">
        <f t="shared" si="0"/>
        <v>0</v>
      </c>
      <c r="M22"/>
    </row>
    <row r="23" spans="1:13" s="57" customFormat="1" ht="225" hidden="1" customHeight="1" x14ac:dyDescent="0.3">
      <c r="A23" s="176" t="s">
        <v>396</v>
      </c>
      <c r="B23" s="124">
        <v>734173915631</v>
      </c>
      <c r="C23" s="87" t="s">
        <v>271</v>
      </c>
      <c r="D23" s="194" t="e" vm="4">
        <v>#VALUE!</v>
      </c>
      <c r="E23" s="195"/>
      <c r="F23" s="68">
        <v>154</v>
      </c>
      <c r="G23" s="43">
        <v>1676.66</v>
      </c>
      <c r="H23" s="47"/>
      <c r="I23" s="55" t="s">
        <v>246</v>
      </c>
      <c r="J23" s="56"/>
      <c r="K23" s="56">
        <v>325</v>
      </c>
      <c r="L23" s="56">
        <f t="shared" ref="L23:L24" si="1">K23*H23</f>
        <v>0</v>
      </c>
      <c r="M23"/>
    </row>
    <row r="24" spans="1:13" s="57" customFormat="1" ht="195" customHeight="1" x14ac:dyDescent="0.3">
      <c r="A24" s="176" t="s">
        <v>421</v>
      </c>
      <c r="B24" s="124">
        <v>734173932041</v>
      </c>
      <c r="C24" s="87" t="s">
        <v>422</v>
      </c>
      <c r="D24" s="194" t="e" vm="5">
        <v>#VALUE!</v>
      </c>
      <c r="E24" s="195"/>
      <c r="F24" s="68">
        <v>289</v>
      </c>
      <c r="G24" s="43">
        <v>1461.79</v>
      </c>
      <c r="H24" s="47"/>
      <c r="I24" s="55" t="s">
        <v>38</v>
      </c>
      <c r="J24" s="56"/>
      <c r="K24" s="56">
        <v>250</v>
      </c>
      <c r="L24" s="56">
        <f t="shared" si="1"/>
        <v>0</v>
      </c>
      <c r="M24"/>
    </row>
    <row r="25" spans="1:13" s="57" customFormat="1" ht="43.5" customHeight="1" x14ac:dyDescent="0.25">
      <c r="A25" s="65"/>
      <c r="B25" s="81"/>
      <c r="C25" s="81"/>
      <c r="D25" s="69"/>
      <c r="E25" s="70"/>
      <c r="F25" s="66"/>
      <c r="G25" s="67" t="s">
        <v>55</v>
      </c>
      <c r="H25" s="47">
        <f>SUM(H19:H24)</f>
        <v>0</v>
      </c>
      <c r="I25" s="64" t="s">
        <v>97</v>
      </c>
      <c r="J25" s="56"/>
      <c r="K25" s="56"/>
      <c r="L25" s="47">
        <f>SUM(L19:L21)</f>
        <v>0</v>
      </c>
    </row>
    <row r="26" spans="1:13" s="57" customFormat="1" ht="28.5" customHeight="1" x14ac:dyDescent="0.25">
      <c r="A26" s="73"/>
      <c r="B26" s="82"/>
      <c r="C26" s="74"/>
      <c r="D26" s="75" t="s">
        <v>245</v>
      </c>
      <c r="E26" s="76"/>
      <c r="F26" s="77"/>
      <c r="G26" s="76"/>
      <c r="H26" s="78"/>
      <c r="I26" s="119" t="s">
        <v>38</v>
      </c>
      <c r="J26" s="56"/>
      <c r="K26" s="56"/>
      <c r="L26" s="56"/>
    </row>
    <row r="27" spans="1:13" s="35" customFormat="1" ht="22.95" customHeight="1" x14ac:dyDescent="0.25">
      <c r="A27" s="179" t="s">
        <v>174</v>
      </c>
      <c r="B27" s="179"/>
      <c r="C27" s="179"/>
      <c r="D27" s="179"/>
      <c r="E27" s="179"/>
      <c r="F27" s="179"/>
      <c r="G27" s="179"/>
      <c r="H27" s="179"/>
      <c r="I27" s="120" t="s">
        <v>38</v>
      </c>
      <c r="J27" s="31"/>
      <c r="K27" s="31"/>
      <c r="L27" s="31"/>
    </row>
    <row r="28" spans="1:13" s="54" customFormat="1" ht="19.95" customHeight="1" x14ac:dyDescent="0.25">
      <c r="A28" s="36" t="s">
        <v>0</v>
      </c>
      <c r="B28" s="37" t="s">
        <v>3</v>
      </c>
      <c r="C28" s="36" t="s">
        <v>61</v>
      </c>
      <c r="D28" s="37" t="s">
        <v>6</v>
      </c>
      <c r="E28" s="38" t="s">
        <v>4</v>
      </c>
      <c r="F28" s="137" t="s">
        <v>5</v>
      </c>
      <c r="G28" s="138" t="s">
        <v>7</v>
      </c>
      <c r="H28" s="137" t="s">
        <v>15</v>
      </c>
      <c r="I28" s="58" t="s">
        <v>35</v>
      </c>
      <c r="J28" s="31"/>
      <c r="K28" s="31"/>
      <c r="L28" s="31"/>
    </row>
    <row r="29" spans="1:13" ht="19.5" customHeight="1" x14ac:dyDescent="0.25">
      <c r="A29" s="158" t="s">
        <v>337</v>
      </c>
      <c r="B29" s="159"/>
      <c r="C29" s="160"/>
      <c r="D29" s="161"/>
      <c r="E29" s="162"/>
      <c r="F29" s="163"/>
      <c r="G29" s="162"/>
      <c r="H29" s="164"/>
      <c r="I29" s="55" t="s">
        <v>38</v>
      </c>
      <c r="J29" s="57"/>
      <c r="K29" s="57">
        <f t="shared" ref="K29:K31" si="2">J29*F29</f>
        <v>0</v>
      </c>
      <c r="L29" s="57">
        <f>K29*H29</f>
        <v>0</v>
      </c>
    </row>
    <row r="30" spans="1:13" ht="74.7" customHeight="1" x14ac:dyDescent="0.25">
      <c r="A30" s="157" t="s">
        <v>324</v>
      </c>
      <c r="B30" s="41">
        <v>734173940213</v>
      </c>
      <c r="C30" s="83" t="s">
        <v>325</v>
      </c>
      <c r="D30" s="144" t="e" vm="6">
        <v>#VALUE!</v>
      </c>
      <c r="E30" s="43">
        <v>10.45</v>
      </c>
      <c r="F30" s="46">
        <v>20</v>
      </c>
      <c r="G30" s="43">
        <f>F30*E30</f>
        <v>209</v>
      </c>
      <c r="H30" s="47"/>
      <c r="I30" s="55" t="s">
        <v>38</v>
      </c>
      <c r="J30" s="56">
        <v>1</v>
      </c>
      <c r="K30" s="56">
        <f t="shared" si="2"/>
        <v>20</v>
      </c>
      <c r="L30" s="57">
        <f t="shared" ref="L30" si="3">K30*H30</f>
        <v>0</v>
      </c>
    </row>
    <row r="31" spans="1:13" ht="84" customHeight="1" x14ac:dyDescent="0.25">
      <c r="A31" s="157" t="s">
        <v>339</v>
      </c>
      <c r="B31" s="41">
        <v>734173925890</v>
      </c>
      <c r="C31" s="83" t="s">
        <v>317</v>
      </c>
      <c r="D31" s="42" t="e" vm="7">
        <v>#VALUE!</v>
      </c>
      <c r="E31" s="43">
        <v>7.43</v>
      </c>
      <c r="F31" s="46">
        <v>20</v>
      </c>
      <c r="G31" s="43">
        <f t="shared" ref="G31:G37" si="4">F31*E31</f>
        <v>148.6</v>
      </c>
      <c r="H31" s="47"/>
      <c r="I31" s="55" t="s">
        <v>38</v>
      </c>
      <c r="J31" s="56">
        <v>0.4</v>
      </c>
      <c r="K31" s="56">
        <f t="shared" si="2"/>
        <v>8</v>
      </c>
      <c r="L31" s="57">
        <f>K31*H31</f>
        <v>0</v>
      </c>
    </row>
    <row r="32" spans="1:13" s="57" customFormat="1" ht="61.2" customHeight="1" x14ac:dyDescent="0.25">
      <c r="A32" s="36" t="s">
        <v>318</v>
      </c>
      <c r="B32" s="41">
        <v>734173925913</v>
      </c>
      <c r="C32" s="83" t="s">
        <v>319</v>
      </c>
      <c r="D32" s="42" t="e" vm="8">
        <v>#VALUE!</v>
      </c>
      <c r="E32" s="43">
        <v>8.1999999999999993</v>
      </c>
      <c r="F32" s="46">
        <v>16</v>
      </c>
      <c r="G32" s="43">
        <f t="shared" si="4"/>
        <v>131.19999999999999</v>
      </c>
      <c r="H32" s="47"/>
      <c r="I32" s="55" t="s">
        <v>38</v>
      </c>
      <c r="J32" s="56">
        <v>2</v>
      </c>
      <c r="K32" s="56">
        <f>J32*F32</f>
        <v>32</v>
      </c>
      <c r="L32" s="56">
        <f t="shared" ref="L32:L37" si="5">K32*H32</f>
        <v>0</v>
      </c>
    </row>
    <row r="33" spans="1:12" s="57" customFormat="1" ht="102.6" customHeight="1" x14ac:dyDescent="0.25">
      <c r="A33" s="36" t="s">
        <v>320</v>
      </c>
      <c r="B33" s="41">
        <v>734173925920</v>
      </c>
      <c r="C33" s="83" t="s">
        <v>321</v>
      </c>
      <c r="D33" s="42" t="e" vm="9">
        <v>#VALUE!</v>
      </c>
      <c r="E33" s="43">
        <v>10.4</v>
      </c>
      <c r="F33" s="46">
        <v>12</v>
      </c>
      <c r="G33" s="43">
        <f t="shared" si="4"/>
        <v>124.80000000000001</v>
      </c>
      <c r="H33" s="47"/>
      <c r="I33" s="55" t="s">
        <v>38</v>
      </c>
      <c r="J33" s="56">
        <v>2</v>
      </c>
      <c r="K33" s="56">
        <f>J33*F33</f>
        <v>24</v>
      </c>
      <c r="L33" s="56">
        <f t="shared" si="5"/>
        <v>0</v>
      </c>
    </row>
    <row r="34" spans="1:12" s="57" customFormat="1" ht="75.150000000000006" customHeight="1" x14ac:dyDescent="0.25">
      <c r="A34" s="36" t="s">
        <v>227</v>
      </c>
      <c r="B34" s="41">
        <v>734173925937</v>
      </c>
      <c r="C34" s="83" t="s">
        <v>228</v>
      </c>
      <c r="D34" s="42"/>
      <c r="E34" s="43">
        <v>6.33</v>
      </c>
      <c r="F34" s="46">
        <v>20</v>
      </c>
      <c r="G34" s="43">
        <f>F34*E34</f>
        <v>126.6</v>
      </c>
      <c r="H34" s="47"/>
      <c r="I34" s="55" t="s">
        <v>38</v>
      </c>
      <c r="J34" s="56">
        <v>1</v>
      </c>
      <c r="K34" s="56">
        <f>J34*F34</f>
        <v>20</v>
      </c>
      <c r="L34" s="56">
        <f>K34*H34</f>
        <v>0</v>
      </c>
    </row>
    <row r="35" spans="1:12" s="57" customFormat="1" ht="75.150000000000006" customHeight="1" x14ac:dyDescent="0.25">
      <c r="A35" s="48" t="s">
        <v>176</v>
      </c>
      <c r="B35" s="41">
        <v>734173915860</v>
      </c>
      <c r="C35" s="84" t="s">
        <v>177</v>
      </c>
      <c r="D35" s="144" t="e" vm="10">
        <v>#VALUE!</v>
      </c>
      <c r="E35" s="43">
        <v>8.75</v>
      </c>
      <c r="F35" s="46">
        <v>30</v>
      </c>
      <c r="G35" s="43">
        <f>F35*E35</f>
        <v>262.5</v>
      </c>
      <c r="H35" s="47"/>
      <c r="I35" s="55" t="s">
        <v>38</v>
      </c>
      <c r="J35" s="56">
        <v>1</v>
      </c>
      <c r="K35" s="56">
        <f>J35*F35</f>
        <v>30</v>
      </c>
      <c r="L35" s="56">
        <f>K35*H35</f>
        <v>0</v>
      </c>
    </row>
    <row r="36" spans="1:12" ht="74.7" customHeight="1" x14ac:dyDescent="0.25">
      <c r="A36" s="157" t="s">
        <v>326</v>
      </c>
      <c r="B36" s="41">
        <v>734173940220</v>
      </c>
      <c r="C36" s="83" t="s">
        <v>327</v>
      </c>
      <c r="D36" s="46" t="e" vm="11">
        <v>#VALUE!</v>
      </c>
      <c r="E36" s="43">
        <v>20.85</v>
      </c>
      <c r="F36" s="46">
        <v>8</v>
      </c>
      <c r="G36" s="43">
        <f>F36*E36</f>
        <v>166.8</v>
      </c>
      <c r="H36" s="47"/>
      <c r="I36" s="55" t="s">
        <v>38</v>
      </c>
      <c r="J36" s="56">
        <v>0.75</v>
      </c>
      <c r="K36" s="56">
        <f t="shared" ref="K36" si="6">J36*F36</f>
        <v>6</v>
      </c>
      <c r="L36" s="57">
        <f t="shared" si="5"/>
        <v>0</v>
      </c>
    </row>
    <row r="37" spans="1:12" s="57" customFormat="1" ht="102.6" customHeight="1" x14ac:dyDescent="0.25">
      <c r="A37" s="36" t="s">
        <v>322</v>
      </c>
      <c r="B37" s="41">
        <v>734173927474</v>
      </c>
      <c r="C37" s="83" t="s">
        <v>323</v>
      </c>
      <c r="D37" s="144" t="e" vm="12">
        <v>#VALUE!</v>
      </c>
      <c r="E37" s="43">
        <v>5.78</v>
      </c>
      <c r="F37" s="46">
        <v>20</v>
      </c>
      <c r="G37" s="43">
        <f t="shared" si="4"/>
        <v>115.60000000000001</v>
      </c>
      <c r="H37" s="47"/>
      <c r="I37" s="55" t="s">
        <v>38</v>
      </c>
      <c r="J37" s="56">
        <v>4</v>
      </c>
      <c r="K37" s="56">
        <f t="shared" ref="K37" si="7">J37*F37</f>
        <v>80</v>
      </c>
      <c r="L37" s="56">
        <f t="shared" si="5"/>
        <v>0</v>
      </c>
    </row>
    <row r="38" spans="1:12" ht="19.95" customHeight="1" x14ac:dyDescent="0.25">
      <c r="A38" s="22" t="s">
        <v>8</v>
      </c>
      <c r="B38" s="23"/>
      <c r="C38" s="22"/>
      <c r="D38" s="39"/>
      <c r="E38" s="40"/>
      <c r="F38" s="45"/>
      <c r="G38" s="40"/>
      <c r="H38" s="45"/>
      <c r="I38" s="7"/>
      <c r="L38" s="56">
        <f t="shared" ref="L38:L41" si="8">K38*H38</f>
        <v>0</v>
      </c>
    </row>
    <row r="39" spans="1:12" s="57" customFormat="1" ht="75.150000000000006" customHeight="1" x14ac:dyDescent="0.25">
      <c r="A39" s="36" t="s">
        <v>36</v>
      </c>
      <c r="B39" s="41">
        <v>734173910896</v>
      </c>
      <c r="C39" s="83" t="s">
        <v>62</v>
      </c>
      <c r="D39" s="42"/>
      <c r="E39" s="43">
        <v>1.93</v>
      </c>
      <c r="F39" s="46">
        <v>64</v>
      </c>
      <c r="G39" s="43">
        <f t="shared" ref="G39:G150" si="9">F39*E39</f>
        <v>123.52</v>
      </c>
      <c r="H39" s="47"/>
      <c r="I39" s="55" t="s">
        <v>38</v>
      </c>
      <c r="J39" s="56">
        <v>0.11</v>
      </c>
      <c r="K39" s="56">
        <f>J39*F39</f>
        <v>7.04</v>
      </c>
      <c r="L39" s="56">
        <f t="shared" si="8"/>
        <v>0</v>
      </c>
    </row>
    <row r="40" spans="1:12" s="57" customFormat="1" ht="82.95" customHeight="1" x14ac:dyDescent="0.25">
      <c r="A40" s="36" t="s">
        <v>418</v>
      </c>
      <c r="B40" s="41">
        <v>734173910896</v>
      </c>
      <c r="C40" s="83" t="s">
        <v>239</v>
      </c>
      <c r="D40" s="46"/>
      <c r="E40" s="43">
        <v>1.93</v>
      </c>
      <c r="F40" s="46">
        <v>64</v>
      </c>
      <c r="G40" s="43">
        <f t="shared" ref="G40:G44" si="10">F40*E40</f>
        <v>123.52</v>
      </c>
      <c r="H40" s="47"/>
      <c r="I40" s="55" t="s">
        <v>38</v>
      </c>
      <c r="J40" s="56">
        <v>0.11</v>
      </c>
      <c r="K40" s="56">
        <f t="shared" ref="K40:K44" si="11">J40*F40</f>
        <v>7.04</v>
      </c>
      <c r="L40" s="56">
        <f t="shared" si="8"/>
        <v>0</v>
      </c>
    </row>
    <row r="41" spans="1:12" s="57" customFormat="1" ht="82.95" customHeight="1" x14ac:dyDescent="0.25">
      <c r="A41" s="36" t="s">
        <v>417</v>
      </c>
      <c r="B41" s="41">
        <v>734173910896</v>
      </c>
      <c r="C41" s="83" t="s">
        <v>240</v>
      </c>
      <c r="D41" s="46"/>
      <c r="E41" s="43">
        <v>1.93</v>
      </c>
      <c r="F41" s="46">
        <v>64</v>
      </c>
      <c r="G41" s="43">
        <f t="shared" si="10"/>
        <v>123.52</v>
      </c>
      <c r="H41" s="47"/>
      <c r="I41" s="55" t="s">
        <v>38</v>
      </c>
      <c r="J41" s="56">
        <v>0.11</v>
      </c>
      <c r="K41" s="56">
        <f t="shared" si="11"/>
        <v>7.04</v>
      </c>
      <c r="L41" s="56">
        <f t="shared" si="8"/>
        <v>0</v>
      </c>
    </row>
    <row r="42" spans="1:12" s="57" customFormat="1" ht="82.95" customHeight="1" x14ac:dyDescent="0.25">
      <c r="A42" s="36" t="s">
        <v>416</v>
      </c>
      <c r="B42" s="41">
        <v>734173910896</v>
      </c>
      <c r="C42" s="83" t="s">
        <v>241</v>
      </c>
      <c r="D42" s="46"/>
      <c r="E42" s="43">
        <v>1.93</v>
      </c>
      <c r="F42" s="46">
        <v>64</v>
      </c>
      <c r="G42" s="43">
        <f t="shared" si="10"/>
        <v>123.52</v>
      </c>
      <c r="H42" s="47"/>
      <c r="I42" s="55" t="s">
        <v>38</v>
      </c>
      <c r="J42" s="56">
        <v>0.11</v>
      </c>
      <c r="K42" s="56">
        <f t="shared" si="11"/>
        <v>7.04</v>
      </c>
      <c r="L42" s="56">
        <f t="shared" ref="L42:L45" si="12">K42*H42</f>
        <v>0</v>
      </c>
    </row>
    <row r="43" spans="1:12" s="57" customFormat="1" ht="82.95" customHeight="1" x14ac:dyDescent="0.25">
      <c r="A43" s="36" t="s">
        <v>415</v>
      </c>
      <c r="B43" s="41">
        <v>734173910896</v>
      </c>
      <c r="C43" s="83" t="s">
        <v>242</v>
      </c>
      <c r="D43" s="46"/>
      <c r="E43" s="43">
        <v>1.93</v>
      </c>
      <c r="F43" s="46">
        <v>64</v>
      </c>
      <c r="G43" s="43">
        <f t="shared" si="10"/>
        <v>123.52</v>
      </c>
      <c r="H43" s="47"/>
      <c r="I43" s="55" t="s">
        <v>38</v>
      </c>
      <c r="J43" s="56">
        <v>0.11</v>
      </c>
      <c r="K43" s="56">
        <f t="shared" si="11"/>
        <v>7.04</v>
      </c>
      <c r="L43" s="56">
        <f t="shared" si="12"/>
        <v>0</v>
      </c>
    </row>
    <row r="44" spans="1:12" s="57" customFormat="1" ht="97.95" customHeight="1" x14ac:dyDescent="0.25">
      <c r="A44" s="36" t="s">
        <v>414</v>
      </c>
      <c r="B44" s="41">
        <v>734173910896</v>
      </c>
      <c r="C44" s="83" t="s">
        <v>243</v>
      </c>
      <c r="D44" s="46"/>
      <c r="E44" s="43">
        <v>1.93</v>
      </c>
      <c r="F44" s="46">
        <v>64</v>
      </c>
      <c r="G44" s="43">
        <f t="shared" si="10"/>
        <v>123.52</v>
      </c>
      <c r="H44" s="47"/>
      <c r="I44" s="55" t="s">
        <v>38</v>
      </c>
      <c r="J44" s="56">
        <v>0.11</v>
      </c>
      <c r="K44" s="56">
        <f t="shared" si="11"/>
        <v>7.04</v>
      </c>
      <c r="L44" s="56">
        <f t="shared" si="12"/>
        <v>0</v>
      </c>
    </row>
    <row r="45" spans="1:12" s="57" customFormat="1" ht="75.150000000000006" customHeight="1" x14ac:dyDescent="0.25">
      <c r="A45" s="36" t="s">
        <v>37</v>
      </c>
      <c r="B45" s="41">
        <v>734173685862</v>
      </c>
      <c r="C45" s="83" t="s">
        <v>63</v>
      </c>
      <c r="D45" s="42"/>
      <c r="E45" s="43">
        <v>3.25</v>
      </c>
      <c r="F45" s="46">
        <v>36</v>
      </c>
      <c r="G45" s="43">
        <f t="shared" si="9"/>
        <v>117</v>
      </c>
      <c r="H45" s="47"/>
      <c r="I45" s="55" t="s">
        <v>97</v>
      </c>
      <c r="J45" s="56">
        <v>0.56000000000000005</v>
      </c>
      <c r="K45" s="56">
        <f t="shared" ref="K45:K159" si="13">J45*F45</f>
        <v>20.160000000000004</v>
      </c>
      <c r="L45" s="56">
        <f t="shared" si="12"/>
        <v>0</v>
      </c>
    </row>
    <row r="46" spans="1:12" s="57" customFormat="1" ht="75.150000000000006" hidden="1" customHeight="1" x14ac:dyDescent="0.25">
      <c r="A46" s="36" t="s">
        <v>194</v>
      </c>
      <c r="B46" s="41">
        <v>734173685862</v>
      </c>
      <c r="C46" s="83" t="s">
        <v>195</v>
      </c>
      <c r="D46" s="144" t="e" vm="13">
        <v>#VALUE!</v>
      </c>
      <c r="E46" s="43">
        <v>3.25</v>
      </c>
      <c r="F46" s="46">
        <v>36</v>
      </c>
      <c r="G46" s="43">
        <f t="shared" ref="G46:G47" si="14">F46*E46</f>
        <v>117</v>
      </c>
      <c r="H46" s="47"/>
      <c r="I46" s="55" t="s">
        <v>246</v>
      </c>
      <c r="J46" s="56">
        <v>0.56000000000000005</v>
      </c>
      <c r="K46" s="56">
        <f t="shared" ref="K46" si="15">J46*F46</f>
        <v>20.160000000000004</v>
      </c>
      <c r="L46" s="56">
        <f t="shared" ref="L46:L52" si="16">K46*H46</f>
        <v>0</v>
      </c>
    </row>
    <row r="47" spans="1:12" ht="85.2" customHeight="1" x14ac:dyDescent="0.25">
      <c r="A47" s="36" t="s">
        <v>252</v>
      </c>
      <c r="B47" s="41">
        <v>734173926675</v>
      </c>
      <c r="C47" s="83" t="s">
        <v>253</v>
      </c>
      <c r="D47" s="144" t="e" vm="14">
        <v>#VALUE!</v>
      </c>
      <c r="E47" s="43">
        <v>5.45</v>
      </c>
      <c r="F47" s="46">
        <v>28</v>
      </c>
      <c r="G47" s="43">
        <f t="shared" si="14"/>
        <v>152.6</v>
      </c>
      <c r="H47" s="47"/>
      <c r="I47" s="55" t="s">
        <v>38</v>
      </c>
      <c r="J47" s="56">
        <v>0.4</v>
      </c>
      <c r="K47" s="56">
        <f t="shared" ref="K47" si="17">J47*F47</f>
        <v>11.200000000000001</v>
      </c>
      <c r="L47" s="57">
        <f>K47*H47</f>
        <v>0</v>
      </c>
    </row>
    <row r="48" spans="1:12" s="57" customFormat="1" ht="75.150000000000006" hidden="1" customHeight="1" x14ac:dyDescent="0.25">
      <c r="A48" s="36" t="s">
        <v>116</v>
      </c>
      <c r="B48" s="41">
        <v>734173921410</v>
      </c>
      <c r="C48" s="83" t="s">
        <v>117</v>
      </c>
      <c r="D48" s="42"/>
      <c r="E48" s="43">
        <v>4.3499999999999996</v>
      </c>
      <c r="F48" s="46">
        <v>20</v>
      </c>
      <c r="G48" s="43">
        <f t="shared" si="9"/>
        <v>87</v>
      </c>
      <c r="H48" s="47"/>
      <c r="I48" s="55" t="s">
        <v>246</v>
      </c>
      <c r="J48" s="56">
        <v>1</v>
      </c>
      <c r="K48" s="56">
        <f t="shared" si="13"/>
        <v>20</v>
      </c>
      <c r="L48" s="56">
        <f t="shared" si="16"/>
        <v>0</v>
      </c>
    </row>
    <row r="49" spans="1:12" s="57" customFormat="1" ht="75.150000000000006" hidden="1" customHeight="1" x14ac:dyDescent="0.25">
      <c r="A49" s="48" t="s">
        <v>143</v>
      </c>
      <c r="B49" s="41">
        <v>734173701548</v>
      </c>
      <c r="C49" s="84" t="s">
        <v>144</v>
      </c>
      <c r="D49" s="42"/>
      <c r="E49" s="43">
        <v>6.95</v>
      </c>
      <c r="F49" s="46">
        <v>12</v>
      </c>
      <c r="G49" s="43">
        <f t="shared" si="9"/>
        <v>83.4</v>
      </c>
      <c r="H49" s="47"/>
      <c r="I49" s="55" t="s">
        <v>246</v>
      </c>
      <c r="J49" s="56">
        <v>2</v>
      </c>
      <c r="K49" s="56">
        <f t="shared" si="13"/>
        <v>24</v>
      </c>
      <c r="L49" s="56">
        <f t="shared" si="16"/>
        <v>0</v>
      </c>
    </row>
    <row r="50" spans="1:12" s="57" customFormat="1" ht="75.150000000000006" hidden="1" customHeight="1" x14ac:dyDescent="0.25">
      <c r="A50" s="48" t="s">
        <v>44</v>
      </c>
      <c r="B50" s="41">
        <v>734173915068</v>
      </c>
      <c r="C50" s="84" t="s">
        <v>64</v>
      </c>
      <c r="D50" s="42"/>
      <c r="E50" s="43">
        <v>69</v>
      </c>
      <c r="F50" s="46">
        <v>2</v>
      </c>
      <c r="G50" s="43">
        <f t="shared" si="9"/>
        <v>138</v>
      </c>
      <c r="H50" s="47"/>
      <c r="I50" s="55" t="s">
        <v>246</v>
      </c>
      <c r="J50" s="56">
        <v>4</v>
      </c>
      <c r="K50" s="56">
        <f>J50*F50</f>
        <v>8</v>
      </c>
      <c r="L50" s="56">
        <f t="shared" si="16"/>
        <v>0</v>
      </c>
    </row>
    <row r="51" spans="1:12" ht="19.95" customHeight="1" x14ac:dyDescent="0.25">
      <c r="A51" s="22" t="s">
        <v>181</v>
      </c>
      <c r="B51" s="23"/>
      <c r="C51" s="22"/>
      <c r="D51" s="39"/>
      <c r="E51" s="40"/>
      <c r="F51" s="45"/>
      <c r="G51" s="40"/>
      <c r="H51" s="45"/>
      <c r="I51" s="7" t="s">
        <v>38</v>
      </c>
      <c r="K51" s="31">
        <v>0</v>
      </c>
      <c r="L51" s="56">
        <f t="shared" si="16"/>
        <v>0</v>
      </c>
    </row>
    <row r="52" spans="1:12" s="57" customFormat="1" ht="75.150000000000006" customHeight="1" x14ac:dyDescent="0.25">
      <c r="A52" s="36" t="s">
        <v>244</v>
      </c>
      <c r="B52" s="41">
        <v>734173925081</v>
      </c>
      <c r="C52" s="83" t="s">
        <v>182</v>
      </c>
      <c r="D52" s="42"/>
      <c r="E52" s="43">
        <v>2.7</v>
      </c>
      <c r="F52" s="46">
        <v>80</v>
      </c>
      <c r="G52" s="43">
        <f t="shared" ref="G52" si="18">F52*E52</f>
        <v>216</v>
      </c>
      <c r="H52" s="47"/>
      <c r="I52" s="55" t="s">
        <v>38</v>
      </c>
      <c r="J52" s="56">
        <v>0.11</v>
      </c>
      <c r="K52" s="56">
        <f>J52*F52</f>
        <v>8.8000000000000007</v>
      </c>
      <c r="L52" s="56">
        <f t="shared" si="16"/>
        <v>0</v>
      </c>
    </row>
    <row r="53" spans="1:12" s="57" customFormat="1" ht="75.150000000000006" hidden="1" customHeight="1" x14ac:dyDescent="0.25">
      <c r="A53" s="36" t="s">
        <v>180</v>
      </c>
      <c r="B53" s="41">
        <v>734173921427</v>
      </c>
      <c r="C53" s="83" t="s">
        <v>173</v>
      </c>
      <c r="D53" s="42"/>
      <c r="E53" s="43">
        <v>4.3499999999999996</v>
      </c>
      <c r="F53" s="46">
        <v>36</v>
      </c>
      <c r="G53" s="43">
        <f t="shared" ref="G53" si="19">F53*E53</f>
        <v>156.6</v>
      </c>
      <c r="H53" s="47"/>
      <c r="I53" s="55" t="s">
        <v>246</v>
      </c>
      <c r="J53" s="56">
        <v>0.56000000000000005</v>
      </c>
      <c r="K53" s="56">
        <f t="shared" ref="K53" si="20">J53*F53</f>
        <v>20.160000000000004</v>
      </c>
      <c r="L53" s="56">
        <f t="shared" ref="L53:L56" si="21">K53*H53</f>
        <v>0</v>
      </c>
    </row>
    <row r="54" spans="1:12" ht="19.95" customHeight="1" x14ac:dyDescent="0.25">
      <c r="A54" s="22" t="s">
        <v>122</v>
      </c>
      <c r="B54" s="23"/>
      <c r="C54" s="22"/>
      <c r="D54" s="39"/>
      <c r="E54" s="40"/>
      <c r="F54" s="45"/>
      <c r="G54" s="40"/>
      <c r="H54" s="45"/>
      <c r="I54" s="142" t="s">
        <v>38</v>
      </c>
      <c r="J54" s="31" t="s">
        <v>39</v>
      </c>
      <c r="K54" s="31" t="s">
        <v>40</v>
      </c>
      <c r="L54" s="56"/>
    </row>
    <row r="55" spans="1:12" s="57" customFormat="1" ht="75.150000000000006" customHeight="1" x14ac:dyDescent="0.25">
      <c r="A55" s="36" t="s">
        <v>98</v>
      </c>
      <c r="B55" s="41">
        <v>734173911657</v>
      </c>
      <c r="C55" s="84" t="s">
        <v>69</v>
      </c>
      <c r="D55" s="42"/>
      <c r="E55" s="43">
        <v>9.85</v>
      </c>
      <c r="F55" s="46">
        <v>12</v>
      </c>
      <c r="G55" s="43">
        <f>F55*E55</f>
        <v>118.19999999999999</v>
      </c>
      <c r="H55" s="47"/>
      <c r="I55" s="55" t="s">
        <v>38</v>
      </c>
      <c r="J55" s="56">
        <v>2.5</v>
      </c>
      <c r="K55" s="56">
        <f>J55*F55</f>
        <v>30</v>
      </c>
      <c r="L55" s="56">
        <f t="shared" si="21"/>
        <v>0</v>
      </c>
    </row>
    <row r="56" spans="1:12" s="57" customFormat="1" ht="75.150000000000006" customHeight="1" x14ac:dyDescent="0.25">
      <c r="A56" s="36" t="s">
        <v>170</v>
      </c>
      <c r="B56" s="41">
        <v>734173911657</v>
      </c>
      <c r="C56" s="84" t="s">
        <v>171</v>
      </c>
      <c r="D56" s="42"/>
      <c r="E56" s="43">
        <v>9.85</v>
      </c>
      <c r="F56" s="46">
        <v>12</v>
      </c>
      <c r="G56" s="43">
        <f>F56*E56</f>
        <v>118.19999999999999</v>
      </c>
      <c r="H56" s="47"/>
      <c r="I56" s="55" t="s">
        <v>38</v>
      </c>
      <c r="J56" s="56">
        <v>2.5</v>
      </c>
      <c r="K56" s="56">
        <f>J56*F56</f>
        <v>30</v>
      </c>
      <c r="L56" s="56">
        <f t="shared" si="21"/>
        <v>0</v>
      </c>
    </row>
    <row r="57" spans="1:12" s="57" customFormat="1" ht="61.95" customHeight="1" x14ac:dyDescent="0.25">
      <c r="A57" s="48" t="s">
        <v>123</v>
      </c>
      <c r="B57" s="41">
        <v>734173924626</v>
      </c>
      <c r="C57" s="84" t="s">
        <v>124</v>
      </c>
      <c r="D57" s="42"/>
      <c r="E57" s="43">
        <v>6.55</v>
      </c>
      <c r="F57" s="46">
        <v>25</v>
      </c>
      <c r="G57" s="43">
        <f t="shared" si="9"/>
        <v>163.75</v>
      </c>
      <c r="H57" s="47"/>
      <c r="I57" s="55" t="s">
        <v>38</v>
      </c>
      <c r="J57" s="57">
        <v>1</v>
      </c>
      <c r="K57" s="56">
        <f t="shared" ref="K57" si="22">J57*F57</f>
        <v>25</v>
      </c>
      <c r="L57" s="56">
        <f t="shared" ref="L57:L126" si="23">K57*H57</f>
        <v>0</v>
      </c>
    </row>
    <row r="58" spans="1:12" ht="98.7" customHeight="1" x14ac:dyDescent="0.25">
      <c r="A58" s="48" t="s">
        <v>148</v>
      </c>
      <c r="B58" s="41">
        <v>734173924732</v>
      </c>
      <c r="C58" s="84" t="s">
        <v>147</v>
      </c>
      <c r="D58" s="42"/>
      <c r="E58" s="43">
        <v>10.95</v>
      </c>
      <c r="F58" s="46">
        <v>16</v>
      </c>
      <c r="G58" s="43">
        <f t="shared" si="9"/>
        <v>175.2</v>
      </c>
      <c r="H58" s="47"/>
      <c r="I58" s="55" t="s">
        <v>38</v>
      </c>
      <c r="J58" s="57">
        <v>1.75</v>
      </c>
      <c r="K58" s="57">
        <f t="shared" ref="K58" si="24">J58*F58</f>
        <v>28</v>
      </c>
      <c r="L58" s="56">
        <f t="shared" si="23"/>
        <v>0</v>
      </c>
    </row>
    <row r="59" spans="1:12" s="57" customFormat="1" ht="19.2" customHeight="1" x14ac:dyDescent="0.25">
      <c r="A59" s="22" t="s">
        <v>100</v>
      </c>
      <c r="B59" s="23"/>
      <c r="C59" s="85"/>
      <c r="D59" s="39"/>
      <c r="E59" s="40"/>
      <c r="F59" s="45"/>
      <c r="G59" s="40"/>
      <c r="H59" s="49"/>
      <c r="I59" s="55" t="s">
        <v>38</v>
      </c>
      <c r="J59" s="56"/>
      <c r="K59" s="56">
        <f t="shared" ref="K59:K60" si="25">J59*F59</f>
        <v>0</v>
      </c>
      <c r="L59" s="56">
        <f t="shared" si="23"/>
        <v>0</v>
      </c>
    </row>
    <row r="60" spans="1:12" ht="74.7" customHeight="1" x14ac:dyDescent="0.25">
      <c r="A60" s="36" t="s">
        <v>199</v>
      </c>
      <c r="B60" s="41">
        <v>734173925975</v>
      </c>
      <c r="C60" s="83" t="s">
        <v>208</v>
      </c>
      <c r="D60" s="42"/>
      <c r="E60" s="43">
        <v>10.95</v>
      </c>
      <c r="F60" s="46">
        <v>16</v>
      </c>
      <c r="G60" s="43">
        <f t="shared" ref="G60" si="26">F60*E60</f>
        <v>175.2</v>
      </c>
      <c r="H60" s="47"/>
      <c r="I60" s="55" t="s">
        <v>38</v>
      </c>
      <c r="J60" s="56">
        <v>2</v>
      </c>
      <c r="K60" s="56">
        <f t="shared" si="25"/>
        <v>32</v>
      </c>
      <c r="L60" s="56">
        <f t="shared" si="23"/>
        <v>0</v>
      </c>
    </row>
    <row r="61" spans="1:12" s="57" customFormat="1" ht="102.6" customHeight="1" x14ac:dyDescent="0.25">
      <c r="A61" s="50" t="s">
        <v>219</v>
      </c>
      <c r="B61" s="41">
        <v>734173912234</v>
      </c>
      <c r="C61" s="86" t="s">
        <v>71</v>
      </c>
      <c r="D61" s="144"/>
      <c r="E61" s="43">
        <v>10.84</v>
      </c>
      <c r="F61" s="46">
        <v>24</v>
      </c>
      <c r="G61" s="43">
        <f t="shared" si="9"/>
        <v>260.15999999999997</v>
      </c>
      <c r="H61" s="47"/>
      <c r="I61" s="55" t="s">
        <v>38</v>
      </c>
      <c r="J61" s="56">
        <v>2.75</v>
      </c>
      <c r="K61" s="56">
        <f>J61*F61</f>
        <v>66</v>
      </c>
      <c r="L61" s="56">
        <f t="shared" si="23"/>
        <v>0</v>
      </c>
    </row>
    <row r="62" spans="1:12" ht="74.7" customHeight="1" x14ac:dyDescent="0.25">
      <c r="A62" s="36" t="s">
        <v>388</v>
      </c>
      <c r="B62" s="41">
        <v>734173922165</v>
      </c>
      <c r="C62" s="83" t="s">
        <v>149</v>
      </c>
      <c r="D62" s="144" t="e" vm="15">
        <v>#VALUE!</v>
      </c>
      <c r="E62" s="43">
        <v>7.95</v>
      </c>
      <c r="F62" s="46">
        <v>36</v>
      </c>
      <c r="G62" s="43">
        <f t="shared" si="9"/>
        <v>286.2</v>
      </c>
      <c r="H62" s="47"/>
      <c r="I62" s="55" t="s">
        <v>38</v>
      </c>
      <c r="J62" s="57">
        <v>1</v>
      </c>
      <c r="K62" s="57">
        <f t="shared" ref="K62:K63" si="27">J62*F62</f>
        <v>36</v>
      </c>
      <c r="L62" s="56">
        <f t="shared" si="23"/>
        <v>0</v>
      </c>
    </row>
    <row r="63" spans="1:12" ht="74.7" customHeight="1" x14ac:dyDescent="0.25">
      <c r="A63" s="36" t="s">
        <v>229</v>
      </c>
      <c r="B63" s="41">
        <v>734173926460</v>
      </c>
      <c r="C63" s="83" t="s">
        <v>230</v>
      </c>
      <c r="D63" s="144" t="e" vm="16">
        <v>#VALUE!</v>
      </c>
      <c r="E63" s="43">
        <v>10.45</v>
      </c>
      <c r="F63" s="46">
        <v>24</v>
      </c>
      <c r="G63" s="43">
        <f t="shared" si="9"/>
        <v>250.79999999999998</v>
      </c>
      <c r="H63" s="47"/>
      <c r="I63" s="55" t="s">
        <v>38</v>
      </c>
      <c r="J63" s="57">
        <v>1</v>
      </c>
      <c r="K63" s="57">
        <f t="shared" si="27"/>
        <v>24</v>
      </c>
      <c r="L63" s="56">
        <f t="shared" si="23"/>
        <v>0</v>
      </c>
    </row>
    <row r="64" spans="1:12" s="57" customFormat="1" ht="40.65" customHeight="1" x14ac:dyDescent="0.25">
      <c r="A64" s="126" t="s">
        <v>257</v>
      </c>
      <c r="B64" s="127">
        <v>734173927382</v>
      </c>
      <c r="C64" s="128" t="s">
        <v>258</v>
      </c>
      <c r="D64" s="129"/>
      <c r="E64" s="134" t="s">
        <v>401</v>
      </c>
      <c r="F64" s="134" t="s">
        <v>155</v>
      </c>
      <c r="G64" s="132">
        <v>237.6</v>
      </c>
      <c r="H64" s="133"/>
      <c r="I64" s="55" t="s">
        <v>38</v>
      </c>
      <c r="J64" s="56"/>
      <c r="K64" s="56">
        <v>18</v>
      </c>
      <c r="L64" s="56">
        <f t="shared" ref="L64" si="28">K64*H64</f>
        <v>0</v>
      </c>
    </row>
    <row r="65" spans="1:12" s="57" customFormat="1" ht="74.400000000000006" customHeight="1" x14ac:dyDescent="0.25">
      <c r="A65" s="36" t="s">
        <v>111</v>
      </c>
      <c r="B65" s="41">
        <v>734173915822</v>
      </c>
      <c r="C65" s="83" t="s">
        <v>77</v>
      </c>
      <c r="D65" s="42"/>
      <c r="E65" s="43">
        <v>9.35</v>
      </c>
      <c r="F65" s="46">
        <v>24</v>
      </c>
      <c r="G65" s="43">
        <f t="shared" si="9"/>
        <v>224.39999999999998</v>
      </c>
      <c r="H65" s="47"/>
      <c r="I65" s="55" t="s">
        <v>38</v>
      </c>
      <c r="J65" s="56">
        <v>1</v>
      </c>
      <c r="K65" s="56">
        <f>J65*F65</f>
        <v>24</v>
      </c>
      <c r="L65" s="56">
        <f t="shared" si="23"/>
        <v>0</v>
      </c>
    </row>
    <row r="66" spans="1:12" s="57" customFormat="1" ht="74.400000000000006" customHeight="1" x14ac:dyDescent="0.25">
      <c r="A66" s="36" t="s">
        <v>112</v>
      </c>
      <c r="B66" s="41">
        <v>734173915839</v>
      </c>
      <c r="C66" s="83" t="s">
        <v>78</v>
      </c>
      <c r="D66" s="42"/>
      <c r="E66" s="43">
        <v>8.8000000000000007</v>
      </c>
      <c r="F66" s="46">
        <v>24</v>
      </c>
      <c r="G66" s="43">
        <f t="shared" si="9"/>
        <v>211.20000000000002</v>
      </c>
      <c r="H66" s="47"/>
      <c r="I66" s="55" t="s">
        <v>38</v>
      </c>
      <c r="J66" s="56">
        <v>1</v>
      </c>
      <c r="K66" s="56">
        <f>J66*F66</f>
        <v>24</v>
      </c>
      <c r="L66" s="56">
        <f t="shared" si="23"/>
        <v>0</v>
      </c>
    </row>
    <row r="67" spans="1:12" s="57" customFormat="1" ht="40.65" customHeight="1" x14ac:dyDescent="0.25">
      <c r="A67" s="126" t="s">
        <v>183</v>
      </c>
      <c r="B67" s="127">
        <v>734173915877</v>
      </c>
      <c r="C67" s="128" t="s">
        <v>153</v>
      </c>
      <c r="D67" s="129"/>
      <c r="E67" s="134" t="s">
        <v>402</v>
      </c>
      <c r="F67" s="134" t="s">
        <v>155</v>
      </c>
      <c r="G67" s="132">
        <v>217.8</v>
      </c>
      <c r="H67" s="133"/>
      <c r="I67" s="55" t="s">
        <v>38</v>
      </c>
      <c r="J67" s="56"/>
      <c r="K67" s="56">
        <v>18</v>
      </c>
      <c r="L67" s="56">
        <f t="shared" si="23"/>
        <v>0</v>
      </c>
    </row>
    <row r="68" spans="1:12" s="57" customFormat="1" ht="75.150000000000006" hidden="1" customHeight="1" x14ac:dyDescent="0.25">
      <c r="A68" s="36" t="s">
        <v>340</v>
      </c>
      <c r="B68" s="41">
        <v>734173927610</v>
      </c>
      <c r="C68" s="83" t="s">
        <v>287</v>
      </c>
      <c r="D68" s="144" t="e" vm="17">
        <v>#VALUE!</v>
      </c>
      <c r="E68" s="43">
        <v>16.45</v>
      </c>
      <c r="F68" s="46">
        <v>12</v>
      </c>
      <c r="G68" s="43">
        <f>F68*E68</f>
        <v>197.39999999999998</v>
      </c>
      <c r="H68" s="47"/>
      <c r="I68" s="55" t="s">
        <v>246</v>
      </c>
      <c r="J68" s="56">
        <v>3</v>
      </c>
      <c r="K68" s="56">
        <f>J68*F68</f>
        <v>36</v>
      </c>
      <c r="L68" s="56">
        <f>K68*H68</f>
        <v>0</v>
      </c>
    </row>
    <row r="69" spans="1:12" s="57" customFormat="1" ht="75.150000000000006" customHeight="1" x14ac:dyDescent="0.25">
      <c r="A69" s="36" t="s">
        <v>329</v>
      </c>
      <c r="B69" s="41">
        <v>734173927894</v>
      </c>
      <c r="C69" s="83" t="s">
        <v>330</v>
      </c>
      <c r="D69" s="144" t="e" vm="18">
        <v>#VALUE!</v>
      </c>
      <c r="E69" s="43">
        <v>8.75</v>
      </c>
      <c r="F69" s="46">
        <v>24</v>
      </c>
      <c r="G69" s="43">
        <f t="shared" ref="G69:G71" si="29">F69*E69</f>
        <v>210</v>
      </c>
      <c r="H69" s="47"/>
      <c r="I69" s="55" t="s">
        <v>38</v>
      </c>
      <c r="J69" s="56">
        <v>0.75</v>
      </c>
      <c r="K69" s="56">
        <f t="shared" ref="K69:K71" si="30">J69*F69</f>
        <v>18</v>
      </c>
      <c r="L69" s="56">
        <f t="shared" si="23"/>
        <v>0</v>
      </c>
    </row>
    <row r="70" spans="1:12" s="57" customFormat="1" ht="75.150000000000006" customHeight="1" x14ac:dyDescent="0.25">
      <c r="A70" s="36" t="s">
        <v>331</v>
      </c>
      <c r="B70" s="41">
        <v>734173927871</v>
      </c>
      <c r="C70" s="83" t="s">
        <v>332</v>
      </c>
      <c r="D70" s="144" t="e" vm="19">
        <v>#VALUE!</v>
      </c>
      <c r="E70" s="43">
        <v>8.75</v>
      </c>
      <c r="F70" s="46">
        <v>24</v>
      </c>
      <c r="G70" s="43">
        <f t="shared" si="29"/>
        <v>210</v>
      </c>
      <c r="H70" s="47"/>
      <c r="I70" s="55" t="s">
        <v>38</v>
      </c>
      <c r="J70" s="56">
        <v>0.75</v>
      </c>
      <c r="K70" s="56">
        <f t="shared" si="30"/>
        <v>18</v>
      </c>
      <c r="L70" s="56">
        <f t="shared" si="23"/>
        <v>0</v>
      </c>
    </row>
    <row r="71" spans="1:12" s="57" customFormat="1" ht="75.150000000000006" customHeight="1" x14ac:dyDescent="0.25">
      <c r="A71" s="36" t="s">
        <v>333</v>
      </c>
      <c r="B71" s="41">
        <v>734173927900</v>
      </c>
      <c r="C71" s="83" t="s">
        <v>334</v>
      </c>
      <c r="D71" s="144" t="e" vm="20">
        <v>#VALUE!</v>
      </c>
      <c r="E71" s="43">
        <v>8.75</v>
      </c>
      <c r="F71" s="46">
        <v>24</v>
      </c>
      <c r="G71" s="43">
        <f t="shared" si="29"/>
        <v>210</v>
      </c>
      <c r="H71" s="47"/>
      <c r="I71" s="55" t="s">
        <v>38</v>
      </c>
      <c r="J71" s="56">
        <v>0.75</v>
      </c>
      <c r="K71" s="56">
        <f t="shared" si="30"/>
        <v>18</v>
      </c>
      <c r="L71" s="56">
        <f t="shared" si="23"/>
        <v>0</v>
      </c>
    </row>
    <row r="72" spans="1:12" s="57" customFormat="1" ht="73.5" customHeight="1" x14ac:dyDescent="0.25">
      <c r="A72" s="126" t="s">
        <v>335</v>
      </c>
      <c r="B72" s="127">
        <v>734173940169</v>
      </c>
      <c r="C72" s="128" t="s">
        <v>336</v>
      </c>
      <c r="D72" s="156" t="e" vm="21">
        <v>#VALUE!</v>
      </c>
      <c r="E72" s="146">
        <v>7.95</v>
      </c>
      <c r="F72" s="134">
        <v>24</v>
      </c>
      <c r="G72" s="132">
        <v>210</v>
      </c>
      <c r="H72" s="133"/>
      <c r="I72" s="55" t="s">
        <v>38</v>
      </c>
      <c r="J72" s="56"/>
      <c r="K72" s="56">
        <v>27</v>
      </c>
      <c r="L72" s="56">
        <f t="shared" si="23"/>
        <v>0</v>
      </c>
    </row>
    <row r="73" spans="1:12" s="57" customFormat="1" ht="75.150000000000006" customHeight="1" x14ac:dyDescent="0.25">
      <c r="A73" s="36" t="s">
        <v>274</v>
      </c>
      <c r="B73" s="41">
        <v>734173927597</v>
      </c>
      <c r="C73" s="83" t="s">
        <v>289</v>
      </c>
      <c r="D73" s="144" t="e" vm="22">
        <v>#VALUE!</v>
      </c>
      <c r="E73" s="43">
        <v>14.25</v>
      </c>
      <c r="F73" s="46">
        <v>12</v>
      </c>
      <c r="G73" s="43">
        <f>F73*E73</f>
        <v>171</v>
      </c>
      <c r="H73" s="47"/>
      <c r="I73" s="55" t="s">
        <v>38</v>
      </c>
      <c r="J73" s="56">
        <v>3</v>
      </c>
      <c r="K73" s="56">
        <f>J73*F73</f>
        <v>36</v>
      </c>
      <c r="L73" s="56">
        <f>K73*H73</f>
        <v>0</v>
      </c>
    </row>
    <row r="74" spans="1:12" s="57" customFormat="1" ht="75.150000000000006" customHeight="1" x14ac:dyDescent="0.25">
      <c r="A74" s="36" t="s">
        <v>275</v>
      </c>
      <c r="B74" s="41">
        <v>734173927580</v>
      </c>
      <c r="C74" s="83" t="s">
        <v>290</v>
      </c>
      <c r="D74" s="144" t="e" vm="23">
        <v>#VALUE!</v>
      </c>
      <c r="E74" s="43">
        <v>14.25</v>
      </c>
      <c r="F74" s="46">
        <v>12</v>
      </c>
      <c r="G74" s="43">
        <f>F74*E74</f>
        <v>171</v>
      </c>
      <c r="H74" s="47"/>
      <c r="I74" s="55" t="s">
        <v>38</v>
      </c>
      <c r="J74" s="56">
        <v>3</v>
      </c>
      <c r="K74" s="56">
        <f>J74*F74</f>
        <v>36</v>
      </c>
      <c r="L74" s="56">
        <f>K74*H74</f>
        <v>0</v>
      </c>
    </row>
    <row r="75" spans="1:12" s="57" customFormat="1" ht="75.150000000000006" customHeight="1" x14ac:dyDescent="0.25">
      <c r="A75" s="36" t="s">
        <v>276</v>
      </c>
      <c r="B75" s="41">
        <v>734173927603</v>
      </c>
      <c r="C75" s="83" t="s">
        <v>291</v>
      </c>
      <c r="D75" s="144" t="e" vm="24">
        <v>#VALUE!</v>
      </c>
      <c r="E75" s="43">
        <v>14.25</v>
      </c>
      <c r="F75" s="46">
        <v>12</v>
      </c>
      <c r="G75" s="43">
        <f>F75*E75</f>
        <v>171</v>
      </c>
      <c r="H75" s="47"/>
      <c r="I75" s="55" t="s">
        <v>38</v>
      </c>
      <c r="J75" s="56">
        <v>3</v>
      </c>
      <c r="K75" s="56">
        <f>J75*F75</f>
        <v>36</v>
      </c>
      <c r="L75" s="56">
        <f>K75*H75</f>
        <v>0</v>
      </c>
    </row>
    <row r="76" spans="1:12" s="57" customFormat="1" ht="73.5" customHeight="1" x14ac:dyDescent="0.25">
      <c r="A76" s="126" t="s">
        <v>304</v>
      </c>
      <c r="B76" s="127">
        <v>734173927689</v>
      </c>
      <c r="C76" s="128" t="s">
        <v>305</v>
      </c>
      <c r="D76" s="129"/>
      <c r="E76" s="146">
        <v>14.25</v>
      </c>
      <c r="F76" s="134" t="s">
        <v>306</v>
      </c>
      <c r="G76" s="132">
        <v>171</v>
      </c>
      <c r="H76" s="133"/>
      <c r="I76" s="55" t="s">
        <v>38</v>
      </c>
      <c r="J76" s="56"/>
      <c r="K76" s="56">
        <v>36</v>
      </c>
      <c r="L76" s="56">
        <f t="shared" ref="L76" si="31">K76*H76</f>
        <v>0</v>
      </c>
    </row>
    <row r="77" spans="1:12" ht="74.7" customHeight="1" x14ac:dyDescent="0.25">
      <c r="A77" s="36" t="s">
        <v>202</v>
      </c>
      <c r="B77" s="41">
        <v>734173926040</v>
      </c>
      <c r="C77" s="83" t="s">
        <v>212</v>
      </c>
      <c r="D77" s="42"/>
      <c r="E77" s="43">
        <v>8.25</v>
      </c>
      <c r="F77" s="46">
        <v>25</v>
      </c>
      <c r="G77" s="43">
        <f>F77*E77</f>
        <v>206.25</v>
      </c>
      <c r="H77" s="47"/>
      <c r="I77" s="55" t="s">
        <v>38</v>
      </c>
      <c r="J77" s="56">
        <v>1.5</v>
      </c>
      <c r="K77" s="56">
        <f>J77*F77</f>
        <v>37.5</v>
      </c>
      <c r="L77" s="56">
        <f>K77*H77</f>
        <v>0</v>
      </c>
    </row>
    <row r="78" spans="1:12" ht="74.7" customHeight="1" x14ac:dyDescent="0.25">
      <c r="A78" s="36" t="s">
        <v>225</v>
      </c>
      <c r="B78" s="41">
        <v>734173926088</v>
      </c>
      <c r="C78" s="83" t="s">
        <v>211</v>
      </c>
      <c r="D78" s="42"/>
      <c r="E78" s="43">
        <v>13.15</v>
      </c>
      <c r="F78" s="46">
        <v>16</v>
      </c>
      <c r="G78" s="43">
        <f t="shared" ref="G78" si="32">F78*E78</f>
        <v>210.4</v>
      </c>
      <c r="H78" s="47"/>
      <c r="I78" s="55" t="s">
        <v>38</v>
      </c>
      <c r="J78" s="56">
        <v>2.5</v>
      </c>
      <c r="K78" s="56">
        <f t="shared" ref="K78" si="33">J78*F78</f>
        <v>40</v>
      </c>
      <c r="L78" s="56">
        <f t="shared" si="23"/>
        <v>0</v>
      </c>
    </row>
    <row r="79" spans="1:12" ht="76.95" customHeight="1" x14ac:dyDescent="0.25">
      <c r="A79" s="48" t="s">
        <v>151</v>
      </c>
      <c r="B79" s="41">
        <v>734173924633</v>
      </c>
      <c r="C79" s="84" t="s">
        <v>150</v>
      </c>
      <c r="D79" s="42"/>
      <c r="E79" s="43">
        <v>15.35</v>
      </c>
      <c r="F79" s="46">
        <v>16</v>
      </c>
      <c r="G79" s="43">
        <f t="shared" si="9"/>
        <v>245.6</v>
      </c>
      <c r="H79" s="47"/>
      <c r="I79" s="55" t="s">
        <v>38</v>
      </c>
      <c r="J79" s="57">
        <v>1.5</v>
      </c>
      <c r="K79" s="57">
        <f t="shared" ref="K79" si="34">J79*F79</f>
        <v>24</v>
      </c>
      <c r="L79" s="56">
        <f t="shared" si="23"/>
        <v>0</v>
      </c>
    </row>
    <row r="80" spans="1:12" s="57" customFormat="1" ht="44.4" customHeight="1" x14ac:dyDescent="0.25">
      <c r="A80" s="126" t="s">
        <v>342</v>
      </c>
      <c r="B80" s="127">
        <v>734173940305</v>
      </c>
      <c r="C80" s="128" t="s">
        <v>343</v>
      </c>
      <c r="D80" s="129"/>
      <c r="E80" s="146" t="s">
        <v>403</v>
      </c>
      <c r="F80" s="134" t="s">
        <v>152</v>
      </c>
      <c r="G80" s="132">
        <v>228</v>
      </c>
      <c r="H80" s="133"/>
      <c r="I80" s="55" t="s">
        <v>38</v>
      </c>
      <c r="J80" s="56"/>
      <c r="K80" s="56">
        <v>36</v>
      </c>
      <c r="L80" s="56">
        <f t="shared" si="23"/>
        <v>0</v>
      </c>
    </row>
    <row r="81" spans="1:12" s="57" customFormat="1" ht="75.150000000000006" customHeight="1" x14ac:dyDescent="0.25">
      <c r="A81" s="36" t="s">
        <v>341</v>
      </c>
      <c r="B81" s="41">
        <v>734173927481</v>
      </c>
      <c r="C81" s="83" t="s">
        <v>259</v>
      </c>
      <c r="D81" s="144" t="e" vm="25">
        <v>#VALUE!</v>
      </c>
      <c r="E81" s="43">
        <v>9.35</v>
      </c>
      <c r="F81" s="46">
        <v>20</v>
      </c>
      <c r="G81" s="43">
        <f t="shared" ref="G81:G82" si="35">F81*E81</f>
        <v>187</v>
      </c>
      <c r="H81" s="47"/>
      <c r="I81" s="55" t="s">
        <v>38</v>
      </c>
      <c r="J81" s="56">
        <v>1</v>
      </c>
      <c r="K81" s="56">
        <f t="shared" ref="K81:K82" si="36">J81*F81</f>
        <v>20</v>
      </c>
      <c r="L81" s="56">
        <f t="shared" ref="L81:L83" si="37">K81*H81</f>
        <v>0</v>
      </c>
    </row>
    <row r="82" spans="1:12" s="57" customFormat="1" ht="75.150000000000006" customHeight="1" x14ac:dyDescent="0.25">
      <c r="A82" s="36" t="s">
        <v>264</v>
      </c>
      <c r="B82" s="41">
        <v>734173927498</v>
      </c>
      <c r="C82" s="83" t="s">
        <v>260</v>
      </c>
      <c r="D82" s="144" t="e" vm="26">
        <v>#VALUE!</v>
      </c>
      <c r="E82" s="43">
        <v>9.35</v>
      </c>
      <c r="F82" s="46">
        <v>20</v>
      </c>
      <c r="G82" s="43">
        <f t="shared" si="35"/>
        <v>187</v>
      </c>
      <c r="H82" s="47"/>
      <c r="I82" s="55" t="s">
        <v>38</v>
      </c>
      <c r="J82" s="56">
        <v>1</v>
      </c>
      <c r="K82" s="56">
        <f t="shared" si="36"/>
        <v>20</v>
      </c>
      <c r="L82" s="56">
        <f t="shared" si="37"/>
        <v>0</v>
      </c>
    </row>
    <row r="83" spans="1:12" s="57" customFormat="1" ht="40.65" customHeight="1" x14ac:dyDescent="0.25">
      <c r="A83" s="126" t="s">
        <v>261</v>
      </c>
      <c r="B83" s="127">
        <v>734173927672</v>
      </c>
      <c r="C83" s="128" t="s">
        <v>262</v>
      </c>
      <c r="D83" s="129"/>
      <c r="E83" s="134" t="s">
        <v>404</v>
      </c>
      <c r="F83" s="134" t="s">
        <v>263</v>
      </c>
      <c r="G83" s="132">
        <v>187</v>
      </c>
      <c r="H83" s="133"/>
      <c r="I83" s="55" t="s">
        <v>38</v>
      </c>
      <c r="J83" s="56"/>
      <c r="K83" s="56">
        <v>20</v>
      </c>
      <c r="L83" s="56">
        <f t="shared" si="37"/>
        <v>0</v>
      </c>
    </row>
    <row r="84" spans="1:12" s="57" customFormat="1" ht="64.95" customHeight="1" x14ac:dyDescent="0.25">
      <c r="A84" s="48" t="s">
        <v>387</v>
      </c>
      <c r="B84" s="41">
        <v>734173921595</v>
      </c>
      <c r="C84" s="84" t="s">
        <v>87</v>
      </c>
      <c r="D84" s="42"/>
      <c r="E84" s="43">
        <v>10.45</v>
      </c>
      <c r="F84" s="46">
        <v>24</v>
      </c>
      <c r="G84" s="43">
        <f t="shared" si="9"/>
        <v>250.79999999999998</v>
      </c>
      <c r="H84" s="47"/>
      <c r="I84" s="55" t="s">
        <v>38</v>
      </c>
      <c r="J84" s="56">
        <v>2.5</v>
      </c>
      <c r="K84" s="56">
        <f t="shared" ref="K84:K87" si="38">J84*F84</f>
        <v>60</v>
      </c>
      <c r="L84" s="56">
        <f t="shared" si="23"/>
        <v>0</v>
      </c>
    </row>
    <row r="85" spans="1:12" ht="74.7" customHeight="1" x14ac:dyDescent="0.25">
      <c r="A85" s="36" t="s">
        <v>205</v>
      </c>
      <c r="B85" s="41">
        <v>734173926056</v>
      </c>
      <c r="C85" s="83" t="s">
        <v>215</v>
      </c>
      <c r="D85" s="42"/>
      <c r="E85" s="43">
        <v>10.45</v>
      </c>
      <c r="F85" s="46">
        <v>24</v>
      </c>
      <c r="G85" s="43">
        <f t="shared" si="9"/>
        <v>250.79999999999998</v>
      </c>
      <c r="H85" s="47"/>
      <c r="I85" s="55" t="s">
        <v>38</v>
      </c>
      <c r="J85" s="56">
        <v>1.5</v>
      </c>
      <c r="K85" s="56">
        <f t="shared" si="38"/>
        <v>36</v>
      </c>
      <c r="L85" s="56">
        <f t="shared" si="23"/>
        <v>0</v>
      </c>
    </row>
    <row r="86" spans="1:12" ht="74.7" customHeight="1" x14ac:dyDescent="0.25">
      <c r="A86" s="36" t="s">
        <v>206</v>
      </c>
      <c r="B86" s="41">
        <v>734173926071</v>
      </c>
      <c r="C86" s="83" t="s">
        <v>216</v>
      </c>
      <c r="D86" s="42"/>
      <c r="E86" s="43">
        <v>9.9</v>
      </c>
      <c r="F86" s="46">
        <v>24</v>
      </c>
      <c r="G86" s="43">
        <f t="shared" si="9"/>
        <v>237.60000000000002</v>
      </c>
      <c r="H86" s="47"/>
      <c r="I86" s="55" t="s">
        <v>38</v>
      </c>
      <c r="J86" s="56">
        <v>1.5</v>
      </c>
      <c r="K86" s="56">
        <f t="shared" si="38"/>
        <v>36</v>
      </c>
      <c r="L86" s="56">
        <f t="shared" si="23"/>
        <v>0</v>
      </c>
    </row>
    <row r="87" spans="1:12" s="57" customFormat="1" ht="64.95" customHeight="1" x14ac:dyDescent="0.25">
      <c r="A87" s="48" t="s">
        <v>386</v>
      </c>
      <c r="B87" s="41">
        <v>734173921601</v>
      </c>
      <c r="C87" s="84" t="s">
        <v>88</v>
      </c>
      <c r="D87" s="42"/>
      <c r="E87" s="43">
        <v>10.45</v>
      </c>
      <c r="F87" s="46">
        <v>24</v>
      </c>
      <c r="G87" s="43">
        <f t="shared" si="9"/>
        <v>250.79999999999998</v>
      </c>
      <c r="H87" s="47"/>
      <c r="I87" s="55" t="s">
        <v>38</v>
      </c>
      <c r="J87" s="56">
        <v>2.5</v>
      </c>
      <c r="K87" s="56">
        <f t="shared" si="38"/>
        <v>60</v>
      </c>
      <c r="L87" s="56">
        <f t="shared" si="23"/>
        <v>0</v>
      </c>
    </row>
    <row r="88" spans="1:12" s="57" customFormat="1" ht="93.6" customHeight="1" x14ac:dyDescent="0.25">
      <c r="A88" s="126" t="s">
        <v>220</v>
      </c>
      <c r="B88" s="127">
        <v>734173921717</v>
      </c>
      <c r="C88" s="128" t="s">
        <v>154</v>
      </c>
      <c r="D88" s="134"/>
      <c r="E88" s="146" t="s">
        <v>405</v>
      </c>
      <c r="F88" s="134" t="s">
        <v>155</v>
      </c>
      <c r="G88" s="132">
        <v>247.5</v>
      </c>
      <c r="H88" s="133"/>
      <c r="I88" s="55" t="s">
        <v>38</v>
      </c>
      <c r="J88" s="56"/>
      <c r="K88" s="56">
        <v>18</v>
      </c>
      <c r="L88" s="56">
        <f t="shared" si="23"/>
        <v>0</v>
      </c>
    </row>
    <row r="89" spans="1:12" s="57" customFormat="1" ht="75.150000000000006" hidden="1" customHeight="1" x14ac:dyDescent="0.25">
      <c r="A89" s="36" t="s">
        <v>397</v>
      </c>
      <c r="B89" s="41">
        <v>734173927665</v>
      </c>
      <c r="C89" s="83" t="s">
        <v>300</v>
      </c>
      <c r="D89" s="144" t="e" vm="27">
        <v>#VALUE!</v>
      </c>
      <c r="E89" s="43">
        <v>17.55</v>
      </c>
      <c r="F89" s="46">
        <v>10</v>
      </c>
      <c r="G89" s="43">
        <f t="shared" ref="G89" si="39">F89*E89</f>
        <v>175.5</v>
      </c>
      <c r="H89" s="47"/>
      <c r="I89" s="55" t="s">
        <v>246</v>
      </c>
      <c r="J89" s="56">
        <v>3</v>
      </c>
      <c r="K89" s="56">
        <f t="shared" ref="K89" si="40">J89*F89</f>
        <v>30</v>
      </c>
      <c r="L89" s="56">
        <f t="shared" ref="L89:L90" si="41">K89*H89</f>
        <v>0</v>
      </c>
    </row>
    <row r="90" spans="1:12" s="57" customFormat="1" ht="73.5" hidden="1" customHeight="1" x14ac:dyDescent="0.25">
      <c r="A90" s="126" t="s">
        <v>398</v>
      </c>
      <c r="B90" s="127">
        <v>734173927863</v>
      </c>
      <c r="C90" s="128" t="s">
        <v>312</v>
      </c>
      <c r="D90" s="129"/>
      <c r="E90" s="134" t="s">
        <v>406</v>
      </c>
      <c r="F90" s="134" t="s">
        <v>313</v>
      </c>
      <c r="G90" s="132">
        <v>205.65</v>
      </c>
      <c r="H90" s="133"/>
      <c r="I90" s="55" t="s">
        <v>246</v>
      </c>
      <c r="J90" s="56"/>
      <c r="K90" s="56">
        <v>27</v>
      </c>
      <c r="L90" s="56">
        <f t="shared" si="41"/>
        <v>0</v>
      </c>
    </row>
    <row r="91" spans="1:12" s="57" customFormat="1" ht="19.2" customHeight="1" x14ac:dyDescent="0.25">
      <c r="A91" s="22" t="s">
        <v>101</v>
      </c>
      <c r="B91" s="23"/>
      <c r="C91" s="85"/>
      <c r="D91" s="39"/>
      <c r="E91" s="40"/>
      <c r="F91" s="45"/>
      <c r="G91" s="40"/>
      <c r="H91" s="49"/>
      <c r="I91" s="55" t="s">
        <v>38</v>
      </c>
      <c r="J91" s="56"/>
      <c r="K91" s="56">
        <f>J91*F91</f>
        <v>0</v>
      </c>
      <c r="L91" s="56">
        <f t="shared" si="23"/>
        <v>0</v>
      </c>
    </row>
    <row r="92" spans="1:12" s="57" customFormat="1" ht="74.400000000000006" customHeight="1" x14ac:dyDescent="0.25">
      <c r="A92" s="36" t="s">
        <v>328</v>
      </c>
      <c r="B92" s="41">
        <v>734173913804</v>
      </c>
      <c r="C92" s="83" t="s">
        <v>76</v>
      </c>
      <c r="D92" s="42"/>
      <c r="E92" s="43">
        <v>5.49</v>
      </c>
      <c r="F92" s="46">
        <v>36</v>
      </c>
      <c r="G92" s="43">
        <f>F92*E92</f>
        <v>197.64000000000001</v>
      </c>
      <c r="H92" s="47"/>
      <c r="I92" s="55" t="s">
        <v>38</v>
      </c>
      <c r="J92" s="56">
        <v>0.75</v>
      </c>
      <c r="K92" s="56">
        <f>J92*F92</f>
        <v>27</v>
      </c>
      <c r="L92" s="56">
        <f>K92*H92</f>
        <v>0</v>
      </c>
    </row>
    <row r="93" spans="1:12" s="57" customFormat="1" ht="75.150000000000006" customHeight="1" x14ac:dyDescent="0.25">
      <c r="A93" s="36" t="s">
        <v>338</v>
      </c>
      <c r="B93" s="41">
        <v>734173925845</v>
      </c>
      <c r="C93" s="83" t="s">
        <v>265</v>
      </c>
      <c r="D93" s="42"/>
      <c r="E93" s="43">
        <v>6.55</v>
      </c>
      <c r="F93" s="46">
        <v>25</v>
      </c>
      <c r="G93" s="43">
        <f>F93*E93</f>
        <v>163.75</v>
      </c>
      <c r="H93" s="47"/>
      <c r="I93" s="55" t="s">
        <v>38</v>
      </c>
      <c r="J93" s="56">
        <v>2</v>
      </c>
      <c r="K93" s="56">
        <v>40</v>
      </c>
      <c r="L93" s="56">
        <f>K93*H93</f>
        <v>0</v>
      </c>
    </row>
    <row r="94" spans="1:12" s="57" customFormat="1" ht="77.400000000000006" customHeight="1" x14ac:dyDescent="0.25">
      <c r="A94" s="36" t="s">
        <v>266</v>
      </c>
      <c r="B94" s="41">
        <v>734173921458</v>
      </c>
      <c r="C94" s="83" t="s">
        <v>267</v>
      </c>
      <c r="D94" s="144" t="e" vm="28">
        <v>#VALUE!</v>
      </c>
      <c r="E94" s="43">
        <v>5.49</v>
      </c>
      <c r="F94" s="46">
        <v>36</v>
      </c>
      <c r="G94" s="43">
        <f t="shared" ref="G94" si="42">F94*E94</f>
        <v>197.64000000000001</v>
      </c>
      <c r="H94" s="47"/>
      <c r="I94" s="55" t="s">
        <v>38</v>
      </c>
      <c r="J94" s="56">
        <v>0.75</v>
      </c>
      <c r="K94" s="56">
        <f t="shared" ref="K94" si="43">J94*F94</f>
        <v>27</v>
      </c>
      <c r="L94" s="56">
        <f t="shared" ref="L94" si="44">K94*H94</f>
        <v>0</v>
      </c>
    </row>
    <row r="95" spans="1:12" s="57" customFormat="1" ht="77.400000000000006" customHeight="1" x14ac:dyDescent="0.25">
      <c r="A95" s="36" t="s">
        <v>125</v>
      </c>
      <c r="B95" s="41">
        <v>734173913491</v>
      </c>
      <c r="C95" s="83" t="s">
        <v>126</v>
      </c>
      <c r="D95" s="144" t="e" vm="29">
        <v>#VALUE!</v>
      </c>
      <c r="E95" s="43">
        <v>11.5</v>
      </c>
      <c r="F95" s="46">
        <v>16</v>
      </c>
      <c r="G95" s="43">
        <f t="shared" si="9"/>
        <v>184</v>
      </c>
      <c r="H95" s="47"/>
      <c r="I95" s="55" t="s">
        <v>38</v>
      </c>
      <c r="J95" s="56">
        <v>3</v>
      </c>
      <c r="K95" s="56">
        <f t="shared" ref="K95" si="45">J95*F95</f>
        <v>48</v>
      </c>
      <c r="L95" s="56">
        <f t="shared" si="23"/>
        <v>0</v>
      </c>
    </row>
    <row r="96" spans="1:12" s="57" customFormat="1" ht="46.95" customHeight="1" x14ac:dyDescent="0.25">
      <c r="A96" s="126" t="s">
        <v>310</v>
      </c>
      <c r="B96" s="127">
        <v>734173921700</v>
      </c>
      <c r="C96" s="128" t="s">
        <v>268</v>
      </c>
      <c r="D96" s="129"/>
      <c r="E96" s="130" t="s">
        <v>407</v>
      </c>
      <c r="F96" s="131" t="s">
        <v>156</v>
      </c>
      <c r="G96" s="132">
        <v>190.82</v>
      </c>
      <c r="H96" s="133"/>
      <c r="I96" s="55" t="s">
        <v>38</v>
      </c>
      <c r="J96" s="56"/>
      <c r="K96" s="56">
        <v>34.5</v>
      </c>
      <c r="L96" s="56">
        <f t="shared" ref="L96" si="46">K96*H96</f>
        <v>0</v>
      </c>
    </row>
    <row r="97" spans="1:14" s="57" customFormat="1" ht="75.150000000000006" customHeight="1" x14ac:dyDescent="0.25">
      <c r="A97" s="36" t="s">
        <v>47</v>
      </c>
      <c r="B97" s="41">
        <v>734173914832</v>
      </c>
      <c r="C97" s="83" t="s">
        <v>70</v>
      </c>
      <c r="D97" s="42"/>
      <c r="E97" s="43">
        <v>16.45</v>
      </c>
      <c r="F97" s="46">
        <v>9</v>
      </c>
      <c r="G97" s="43">
        <f t="shared" si="9"/>
        <v>148.04999999999998</v>
      </c>
      <c r="H97" s="47"/>
      <c r="I97" s="55" t="s">
        <v>38</v>
      </c>
      <c r="J97" s="56">
        <v>4</v>
      </c>
      <c r="K97" s="56">
        <f>J97*F97</f>
        <v>36</v>
      </c>
      <c r="L97" s="56">
        <f t="shared" si="23"/>
        <v>0</v>
      </c>
    </row>
    <row r="98" spans="1:14" s="57" customFormat="1" ht="75.150000000000006" customHeight="1" x14ac:dyDescent="0.25">
      <c r="A98" s="36" t="s">
        <v>102</v>
      </c>
      <c r="B98" s="41">
        <v>734173921854</v>
      </c>
      <c r="C98" s="83" t="s">
        <v>103</v>
      </c>
      <c r="D98" s="42"/>
      <c r="E98" s="43">
        <v>8.25</v>
      </c>
      <c r="F98" s="46">
        <v>20</v>
      </c>
      <c r="G98" s="43">
        <f t="shared" si="9"/>
        <v>165</v>
      </c>
      <c r="H98" s="47"/>
      <c r="I98" s="55" t="s">
        <v>38</v>
      </c>
      <c r="J98" s="56">
        <v>1.5</v>
      </c>
      <c r="K98" s="56">
        <f t="shared" ref="K98" si="47">J98*F98</f>
        <v>30</v>
      </c>
      <c r="L98" s="56">
        <f t="shared" si="23"/>
        <v>0</v>
      </c>
    </row>
    <row r="99" spans="1:14" s="57" customFormat="1" ht="74.7" customHeight="1" x14ac:dyDescent="0.25">
      <c r="A99" s="36" t="s">
        <v>254</v>
      </c>
      <c r="B99" s="41">
        <v>734173922127</v>
      </c>
      <c r="C99" s="83" t="s">
        <v>99</v>
      </c>
      <c r="D99" s="42"/>
      <c r="E99" s="43">
        <v>8.25</v>
      </c>
      <c r="F99" s="46">
        <v>16</v>
      </c>
      <c r="G99" s="43">
        <f t="shared" si="9"/>
        <v>132</v>
      </c>
      <c r="H99" s="47"/>
      <c r="I99" s="55" t="s">
        <v>97</v>
      </c>
      <c r="J99" s="57">
        <v>3.5</v>
      </c>
      <c r="K99" s="56">
        <f t="shared" ref="K99" si="48">J99*F99</f>
        <v>56</v>
      </c>
      <c r="L99" s="56">
        <f t="shared" si="23"/>
        <v>0</v>
      </c>
    </row>
    <row r="100" spans="1:14" s="57" customFormat="1" ht="75.150000000000006" customHeight="1" x14ac:dyDescent="0.25">
      <c r="A100" s="36" t="s">
        <v>104</v>
      </c>
      <c r="B100" s="41">
        <v>734173921878</v>
      </c>
      <c r="C100" s="83" t="s">
        <v>105</v>
      </c>
      <c r="D100" s="42"/>
      <c r="E100" s="43">
        <v>10.95</v>
      </c>
      <c r="F100" s="46">
        <v>20</v>
      </c>
      <c r="G100" s="43">
        <f t="shared" si="9"/>
        <v>219</v>
      </c>
      <c r="H100" s="47"/>
      <c r="I100" s="55" t="s">
        <v>38</v>
      </c>
      <c r="J100" s="56">
        <v>2.5</v>
      </c>
      <c r="K100" s="56">
        <f>J100*F100</f>
        <v>50</v>
      </c>
      <c r="L100" s="56">
        <f t="shared" si="23"/>
        <v>0</v>
      </c>
    </row>
    <row r="101" spans="1:14" s="57" customFormat="1" ht="77.400000000000006" customHeight="1" x14ac:dyDescent="0.25">
      <c r="A101" s="36" t="s">
        <v>131</v>
      </c>
      <c r="B101" s="41">
        <v>734173924619</v>
      </c>
      <c r="C101" s="83" t="s">
        <v>132</v>
      </c>
      <c r="D101" s="42"/>
      <c r="E101" s="43">
        <v>11.5</v>
      </c>
      <c r="F101" s="46">
        <v>16</v>
      </c>
      <c r="G101" s="43">
        <f t="shared" si="9"/>
        <v>184</v>
      </c>
      <c r="H101" s="47"/>
      <c r="I101" s="55" t="s">
        <v>38</v>
      </c>
      <c r="J101" s="56">
        <v>3</v>
      </c>
      <c r="K101" s="56">
        <f t="shared" ref="K101" si="49">J101*F101</f>
        <v>48</v>
      </c>
      <c r="L101" s="56">
        <f t="shared" si="23"/>
        <v>0</v>
      </c>
    </row>
    <row r="102" spans="1:14" s="57" customFormat="1" ht="74.400000000000006" customHeight="1" x14ac:dyDescent="0.25">
      <c r="A102" s="48" t="s">
        <v>127</v>
      </c>
      <c r="B102" s="41">
        <v>734173912425</v>
      </c>
      <c r="C102" s="83" t="s">
        <v>128</v>
      </c>
      <c r="D102" s="42"/>
      <c r="E102" s="143">
        <v>5.49</v>
      </c>
      <c r="F102" s="46">
        <v>36</v>
      </c>
      <c r="G102" s="43">
        <f t="shared" si="9"/>
        <v>197.64000000000001</v>
      </c>
      <c r="H102" s="47"/>
      <c r="I102" s="55" t="s">
        <v>38</v>
      </c>
      <c r="J102" s="56">
        <v>0.75</v>
      </c>
      <c r="K102" s="56">
        <v>27</v>
      </c>
      <c r="L102" s="56">
        <f t="shared" si="23"/>
        <v>0</v>
      </c>
    </row>
    <row r="103" spans="1:14" s="57" customFormat="1" ht="75.150000000000006" customHeight="1" x14ac:dyDescent="0.25">
      <c r="A103" s="36" t="s">
        <v>272</v>
      </c>
      <c r="B103" s="41">
        <v>734173927535</v>
      </c>
      <c r="C103" s="83" t="s">
        <v>286</v>
      </c>
      <c r="D103" s="144" t="e" vm="30">
        <v>#VALUE!</v>
      </c>
      <c r="E103" s="43">
        <v>6.55</v>
      </c>
      <c r="F103" s="46">
        <v>36</v>
      </c>
      <c r="G103" s="43">
        <f>F103*E103</f>
        <v>235.79999999999998</v>
      </c>
      <c r="H103" s="47"/>
      <c r="I103" s="55" t="s">
        <v>38</v>
      </c>
      <c r="J103" s="56">
        <v>0.75</v>
      </c>
      <c r="K103" s="56">
        <f>J103*F103</f>
        <v>27</v>
      </c>
      <c r="L103" s="56">
        <f>K103*H103</f>
        <v>0</v>
      </c>
    </row>
    <row r="104" spans="1:14" s="57" customFormat="1" ht="73.5" customHeight="1" x14ac:dyDescent="0.25">
      <c r="A104" s="126" t="s">
        <v>301</v>
      </c>
      <c r="B104" s="127">
        <v>734173927702</v>
      </c>
      <c r="C104" s="128" t="s">
        <v>302</v>
      </c>
      <c r="D104" s="129"/>
      <c r="E104" s="134" t="s">
        <v>408</v>
      </c>
      <c r="F104" s="134" t="s">
        <v>303</v>
      </c>
      <c r="G104" s="132">
        <v>216.72</v>
      </c>
      <c r="H104" s="133"/>
      <c r="I104" s="55" t="s">
        <v>38</v>
      </c>
      <c r="J104" s="56"/>
      <c r="K104" s="56">
        <v>27</v>
      </c>
      <c r="L104" s="56">
        <f>K104*H104</f>
        <v>0</v>
      </c>
    </row>
    <row r="105" spans="1:14" s="57" customFormat="1" ht="61.95" customHeight="1" x14ac:dyDescent="0.25">
      <c r="A105" s="36" t="s">
        <v>43</v>
      </c>
      <c r="B105" s="41">
        <v>734173912364</v>
      </c>
      <c r="C105" s="83" t="s">
        <v>72</v>
      </c>
      <c r="D105" s="42"/>
      <c r="E105" s="43">
        <v>5.23</v>
      </c>
      <c r="F105" s="46">
        <v>36</v>
      </c>
      <c r="G105" s="43">
        <f t="shared" si="9"/>
        <v>188.28000000000003</v>
      </c>
      <c r="H105" s="47"/>
      <c r="I105" s="55" t="s">
        <v>38</v>
      </c>
      <c r="J105" s="56">
        <v>0.75</v>
      </c>
      <c r="K105" s="56">
        <f>J105*F105</f>
        <v>27</v>
      </c>
      <c r="L105" s="56">
        <f t="shared" si="23"/>
        <v>0</v>
      </c>
    </row>
    <row r="106" spans="1:14" s="57" customFormat="1" ht="72" customHeight="1" x14ac:dyDescent="0.25">
      <c r="A106" s="36" t="s">
        <v>60</v>
      </c>
      <c r="B106" s="41">
        <v>734173912371</v>
      </c>
      <c r="C106" s="83" t="s">
        <v>73</v>
      </c>
      <c r="D106" s="42"/>
      <c r="E106" s="43">
        <v>10.95</v>
      </c>
      <c r="F106" s="46">
        <v>16</v>
      </c>
      <c r="G106" s="43">
        <f t="shared" si="9"/>
        <v>175.2</v>
      </c>
      <c r="H106" s="47"/>
      <c r="I106" s="55" t="s">
        <v>38</v>
      </c>
      <c r="J106" s="56">
        <v>3.5</v>
      </c>
      <c r="K106" s="56">
        <f>J106*F106</f>
        <v>56</v>
      </c>
      <c r="L106" s="56">
        <f t="shared" si="23"/>
        <v>0</v>
      </c>
    </row>
    <row r="107" spans="1:14" s="57" customFormat="1" ht="36.75" customHeight="1" x14ac:dyDescent="0.25">
      <c r="A107" s="126" t="s">
        <v>169</v>
      </c>
      <c r="B107" s="127">
        <v>734173913657</v>
      </c>
      <c r="C107" s="128" t="s">
        <v>157</v>
      </c>
      <c r="D107" s="129"/>
      <c r="E107" s="130" t="s">
        <v>409</v>
      </c>
      <c r="F107" s="131" t="s">
        <v>156</v>
      </c>
      <c r="G107" s="132">
        <v>181.74</v>
      </c>
      <c r="H107" s="133"/>
      <c r="I107" s="55" t="s">
        <v>38</v>
      </c>
      <c r="J107" s="56"/>
      <c r="K107" s="56">
        <v>34.5</v>
      </c>
      <c r="L107" s="56">
        <f t="shared" si="23"/>
        <v>0</v>
      </c>
    </row>
    <row r="108" spans="1:14" s="57" customFormat="1" ht="75.150000000000006" customHeight="1" x14ac:dyDescent="0.25">
      <c r="A108" s="36" t="s">
        <v>50</v>
      </c>
      <c r="B108" s="41">
        <v>734173913033</v>
      </c>
      <c r="C108" s="83" t="s">
        <v>74</v>
      </c>
      <c r="D108" s="42"/>
      <c r="E108" s="43">
        <v>14.25</v>
      </c>
      <c r="F108" s="46">
        <v>12</v>
      </c>
      <c r="G108" s="43">
        <f t="shared" si="9"/>
        <v>171</v>
      </c>
      <c r="H108" s="47"/>
      <c r="I108" s="55" t="s">
        <v>38</v>
      </c>
      <c r="J108" s="56">
        <v>3</v>
      </c>
      <c r="K108" s="56">
        <f t="shared" ref="K108:K118" si="50">J108*F108</f>
        <v>36</v>
      </c>
      <c r="L108" s="56">
        <f t="shared" si="23"/>
        <v>0</v>
      </c>
    </row>
    <row r="109" spans="1:14" s="57" customFormat="1" ht="75.150000000000006" customHeight="1" x14ac:dyDescent="0.25">
      <c r="A109" s="36" t="s">
        <v>273</v>
      </c>
      <c r="B109" s="41">
        <v>734173927542</v>
      </c>
      <c r="C109" s="83" t="s">
        <v>288</v>
      </c>
      <c r="D109" s="144" t="e" vm="31">
        <v>#VALUE!</v>
      </c>
      <c r="E109" s="43">
        <v>9.85</v>
      </c>
      <c r="F109" s="46">
        <v>16</v>
      </c>
      <c r="G109" s="43">
        <f>F109*E109</f>
        <v>157.6</v>
      </c>
      <c r="H109" s="47"/>
      <c r="I109" s="55" t="s">
        <v>38</v>
      </c>
      <c r="J109" s="56">
        <v>2</v>
      </c>
      <c r="K109" s="56">
        <f>J109*F109</f>
        <v>32</v>
      </c>
      <c r="L109" s="56">
        <f>K109*H109</f>
        <v>0</v>
      </c>
    </row>
    <row r="110" spans="1:14" s="57" customFormat="1" ht="75.150000000000006" customHeight="1" x14ac:dyDescent="0.25">
      <c r="A110" s="36" t="s">
        <v>196</v>
      </c>
      <c r="B110" s="41">
        <v>734173925883</v>
      </c>
      <c r="C110" s="83" t="s">
        <v>197</v>
      </c>
      <c r="D110" s="144" t="e" vm="32">
        <v>#VALUE!</v>
      </c>
      <c r="E110" s="43">
        <v>11.5</v>
      </c>
      <c r="F110" s="46">
        <v>16</v>
      </c>
      <c r="G110" s="43">
        <f t="shared" si="9"/>
        <v>184</v>
      </c>
      <c r="H110" s="47"/>
      <c r="I110" s="55" t="s">
        <v>38</v>
      </c>
      <c r="J110" s="56">
        <v>2</v>
      </c>
      <c r="K110" s="56">
        <f t="shared" si="50"/>
        <v>32</v>
      </c>
      <c r="L110" s="56">
        <f t="shared" si="23"/>
        <v>0</v>
      </c>
      <c r="N110" s="57" t="s">
        <v>198</v>
      </c>
    </row>
    <row r="111" spans="1:14" s="57" customFormat="1" ht="75.150000000000006" customHeight="1" x14ac:dyDescent="0.25">
      <c r="A111" s="36" t="s">
        <v>277</v>
      </c>
      <c r="B111" s="41">
        <v>734173927627</v>
      </c>
      <c r="C111" s="83" t="s">
        <v>292</v>
      </c>
      <c r="D111" s="144" t="e" vm="33">
        <v>#VALUE!</v>
      </c>
      <c r="E111" s="43">
        <v>12.95</v>
      </c>
      <c r="F111" s="46">
        <v>9</v>
      </c>
      <c r="G111" s="43">
        <f>F111*E111</f>
        <v>116.55</v>
      </c>
      <c r="H111" s="47"/>
      <c r="I111" s="55" t="s">
        <v>38</v>
      </c>
      <c r="J111" s="56">
        <v>5</v>
      </c>
      <c r="K111" s="56">
        <f>J111*F111</f>
        <v>45</v>
      </c>
      <c r="L111" s="56">
        <f>K111*H111</f>
        <v>0</v>
      </c>
    </row>
    <row r="112" spans="1:14" s="57" customFormat="1" ht="67.95" customHeight="1" x14ac:dyDescent="0.25">
      <c r="A112" s="48" t="s">
        <v>118</v>
      </c>
      <c r="B112" s="41">
        <v>734173701623</v>
      </c>
      <c r="C112" s="84" t="s">
        <v>119</v>
      </c>
      <c r="D112" s="42"/>
      <c r="E112" s="43">
        <v>7.15</v>
      </c>
      <c r="F112" s="46">
        <v>16</v>
      </c>
      <c r="G112" s="43">
        <f>F112*E112</f>
        <v>114.4</v>
      </c>
      <c r="H112" s="47"/>
      <c r="I112" s="55" t="s">
        <v>38</v>
      </c>
      <c r="J112" s="57">
        <v>2</v>
      </c>
      <c r="K112" s="56">
        <v>32</v>
      </c>
      <c r="L112" s="56">
        <f>K112*H112</f>
        <v>0</v>
      </c>
    </row>
    <row r="113" spans="1:12" s="57" customFormat="1" ht="67.95" customHeight="1" x14ac:dyDescent="0.25">
      <c r="A113" s="48" t="s">
        <v>120</v>
      </c>
      <c r="B113" s="41">
        <v>734173701555</v>
      </c>
      <c r="C113" s="84" t="s">
        <v>121</v>
      </c>
      <c r="D113" s="42"/>
      <c r="E113" s="43">
        <v>9.85</v>
      </c>
      <c r="F113" s="46">
        <v>12</v>
      </c>
      <c r="G113" s="43">
        <f>F113*E113</f>
        <v>118.19999999999999</v>
      </c>
      <c r="H113" s="47"/>
      <c r="I113" s="55" t="s">
        <v>38</v>
      </c>
      <c r="J113" s="57">
        <v>4</v>
      </c>
      <c r="K113" s="56">
        <v>48</v>
      </c>
      <c r="L113" s="56">
        <f>K113*H113</f>
        <v>0</v>
      </c>
    </row>
    <row r="114" spans="1:12" s="57" customFormat="1" ht="74.7" customHeight="1" x14ac:dyDescent="0.25">
      <c r="A114" s="36" t="s">
        <v>145</v>
      </c>
      <c r="B114" s="41">
        <v>734173914849</v>
      </c>
      <c r="C114" s="83" t="s">
        <v>66</v>
      </c>
      <c r="D114" s="42"/>
      <c r="E114" s="43">
        <v>12.95</v>
      </c>
      <c r="F114" s="46">
        <v>12</v>
      </c>
      <c r="G114" s="43">
        <f t="shared" ref="G114" si="51">F114*E114</f>
        <v>155.39999999999998</v>
      </c>
      <c r="H114" s="47"/>
      <c r="I114" s="55" t="s">
        <v>38</v>
      </c>
      <c r="J114" s="56">
        <v>3.5</v>
      </c>
      <c r="K114" s="56">
        <f t="shared" ref="K114" si="52">J114*F114</f>
        <v>42</v>
      </c>
      <c r="L114" s="56">
        <f>K114*H114</f>
        <v>0</v>
      </c>
    </row>
    <row r="115" spans="1:12" ht="74.7" customHeight="1" x14ac:dyDescent="0.25">
      <c r="A115" s="36" t="s">
        <v>200</v>
      </c>
      <c r="B115" s="41">
        <v>734173925982</v>
      </c>
      <c r="C115" s="83" t="s">
        <v>209</v>
      </c>
      <c r="D115" s="42"/>
      <c r="E115" s="43">
        <v>17</v>
      </c>
      <c r="F115" s="46">
        <v>9</v>
      </c>
      <c r="G115" s="43">
        <f t="shared" si="9"/>
        <v>153</v>
      </c>
      <c r="H115" s="47"/>
      <c r="I115" s="55" t="s">
        <v>38</v>
      </c>
      <c r="J115" s="56">
        <v>2</v>
      </c>
      <c r="K115" s="56">
        <f t="shared" si="50"/>
        <v>18</v>
      </c>
      <c r="L115" s="56">
        <f t="shared" si="23"/>
        <v>0</v>
      </c>
    </row>
    <row r="116" spans="1:12" ht="74.7" customHeight="1" x14ac:dyDescent="0.25">
      <c r="A116" s="36" t="s">
        <v>201</v>
      </c>
      <c r="B116" s="41">
        <v>734173925999</v>
      </c>
      <c r="C116" s="83" t="s">
        <v>210</v>
      </c>
      <c r="D116" s="42"/>
      <c r="E116" s="43">
        <v>5.49</v>
      </c>
      <c r="F116" s="46">
        <v>36</v>
      </c>
      <c r="G116" s="43">
        <f t="shared" si="9"/>
        <v>197.64000000000001</v>
      </c>
      <c r="H116" s="47"/>
      <c r="I116" s="55" t="s">
        <v>38</v>
      </c>
      <c r="J116" s="56">
        <v>0.75</v>
      </c>
      <c r="K116" s="56">
        <f t="shared" si="50"/>
        <v>27</v>
      </c>
      <c r="L116" s="56">
        <f t="shared" si="23"/>
        <v>0</v>
      </c>
    </row>
    <row r="117" spans="1:12" s="57" customFormat="1" ht="56.4" customHeight="1" x14ac:dyDescent="0.25">
      <c r="A117" s="126" t="s">
        <v>234</v>
      </c>
      <c r="B117" s="127">
        <v>734173926477</v>
      </c>
      <c r="C117" s="128" t="s">
        <v>233</v>
      </c>
      <c r="D117" s="129"/>
      <c r="E117" s="134" t="s">
        <v>410</v>
      </c>
      <c r="F117" s="134" t="s">
        <v>235</v>
      </c>
      <c r="G117" s="132">
        <v>149.82</v>
      </c>
      <c r="H117" s="133"/>
      <c r="I117" s="55" t="s">
        <v>38</v>
      </c>
      <c r="J117" s="56"/>
      <c r="K117" s="56">
        <v>33.5</v>
      </c>
      <c r="L117" s="56">
        <f t="shared" si="23"/>
        <v>0</v>
      </c>
    </row>
    <row r="118" spans="1:12" ht="75.45" customHeight="1" x14ac:dyDescent="0.25">
      <c r="A118" s="36" t="s">
        <v>185</v>
      </c>
      <c r="B118" s="41">
        <v>734173925289</v>
      </c>
      <c r="C118" s="83" t="s">
        <v>184</v>
      </c>
      <c r="D118" s="144" t="e" vm="34">
        <v>#VALUE!</v>
      </c>
      <c r="E118" s="43">
        <v>11.5</v>
      </c>
      <c r="F118" s="46">
        <v>16</v>
      </c>
      <c r="G118" s="43">
        <f>F118*E118</f>
        <v>184</v>
      </c>
      <c r="H118" s="47"/>
      <c r="I118" s="55" t="s">
        <v>38</v>
      </c>
      <c r="J118" s="57">
        <v>3</v>
      </c>
      <c r="K118" s="57">
        <f t="shared" si="50"/>
        <v>48</v>
      </c>
      <c r="L118" s="56">
        <f t="shared" si="23"/>
        <v>0</v>
      </c>
    </row>
    <row r="119" spans="1:12" s="57" customFormat="1" ht="75.150000000000006" customHeight="1" x14ac:dyDescent="0.25">
      <c r="A119" s="36" t="s">
        <v>255</v>
      </c>
      <c r="B119" s="41">
        <v>734173921755</v>
      </c>
      <c r="C119" s="83" t="s">
        <v>94</v>
      </c>
      <c r="D119" s="42"/>
      <c r="E119" s="43">
        <v>6.55</v>
      </c>
      <c r="F119" s="46">
        <v>25</v>
      </c>
      <c r="G119" s="43">
        <f t="shared" si="9"/>
        <v>163.75</v>
      </c>
      <c r="H119" s="47"/>
      <c r="I119" s="55" t="s">
        <v>38</v>
      </c>
      <c r="J119" s="56">
        <v>1.5</v>
      </c>
      <c r="K119" s="56">
        <f t="shared" ref="K119:K123" si="53">J119*F119</f>
        <v>37.5</v>
      </c>
      <c r="L119" s="56">
        <f t="shared" si="23"/>
        <v>0</v>
      </c>
    </row>
    <row r="120" spans="1:12" s="57" customFormat="1" ht="75.150000000000006" customHeight="1" x14ac:dyDescent="0.25">
      <c r="A120" s="36" t="s">
        <v>278</v>
      </c>
      <c r="B120" s="41">
        <v>734173927573</v>
      </c>
      <c r="C120" s="83" t="s">
        <v>293</v>
      </c>
      <c r="D120" s="144" t="e" vm="35">
        <v>#VALUE!</v>
      </c>
      <c r="E120" s="43">
        <v>10.4</v>
      </c>
      <c r="F120" s="46">
        <v>16</v>
      </c>
      <c r="G120" s="43">
        <f>F120*E120</f>
        <v>166.4</v>
      </c>
      <c r="H120" s="47"/>
      <c r="I120" s="55" t="s">
        <v>38</v>
      </c>
      <c r="J120" s="56">
        <v>2</v>
      </c>
      <c r="K120" s="56">
        <f>J120*F120</f>
        <v>32</v>
      </c>
      <c r="L120" s="56">
        <f>K120*H120</f>
        <v>0</v>
      </c>
    </row>
    <row r="121" spans="1:12" s="57" customFormat="1" ht="51.75" customHeight="1" x14ac:dyDescent="0.25">
      <c r="A121" s="36" t="s">
        <v>158</v>
      </c>
      <c r="B121" s="41">
        <v>734173921816</v>
      </c>
      <c r="C121" s="83" t="s">
        <v>159</v>
      </c>
      <c r="D121" s="42"/>
      <c r="E121" s="43">
        <v>6.05</v>
      </c>
      <c r="F121" s="46">
        <v>36</v>
      </c>
      <c r="G121" s="43">
        <f t="shared" si="9"/>
        <v>217.79999999999998</v>
      </c>
      <c r="H121" s="47"/>
      <c r="I121" s="55" t="s">
        <v>38</v>
      </c>
      <c r="J121" s="56">
        <v>0.75</v>
      </c>
      <c r="K121" s="56">
        <f t="shared" si="53"/>
        <v>27</v>
      </c>
      <c r="L121" s="56">
        <f t="shared" si="23"/>
        <v>0</v>
      </c>
    </row>
    <row r="122" spans="1:12" s="57" customFormat="1" ht="60.45" hidden="1" customHeight="1" x14ac:dyDescent="0.25">
      <c r="A122" s="36" t="s">
        <v>399</v>
      </c>
      <c r="B122" s="41">
        <v>734173921823</v>
      </c>
      <c r="C122" s="83" t="s">
        <v>160</v>
      </c>
      <c r="D122" s="42"/>
      <c r="E122" s="43">
        <v>9.85</v>
      </c>
      <c r="F122" s="46">
        <v>25</v>
      </c>
      <c r="G122" s="43">
        <f t="shared" si="9"/>
        <v>246.25</v>
      </c>
      <c r="H122" s="47"/>
      <c r="I122" s="55" t="s">
        <v>247</v>
      </c>
      <c r="J122" s="56">
        <v>3.5</v>
      </c>
      <c r="K122" s="56">
        <f t="shared" si="53"/>
        <v>87.5</v>
      </c>
      <c r="L122" s="56">
        <f t="shared" si="23"/>
        <v>0</v>
      </c>
    </row>
    <row r="123" spans="1:12" ht="74.7" customHeight="1" x14ac:dyDescent="0.25">
      <c r="A123" s="36" t="s">
        <v>203</v>
      </c>
      <c r="B123" s="41">
        <v>734173926019</v>
      </c>
      <c r="C123" s="83" t="s">
        <v>213</v>
      </c>
      <c r="D123" s="42"/>
      <c r="E123" s="43">
        <v>14.25</v>
      </c>
      <c r="F123" s="46">
        <v>9</v>
      </c>
      <c r="G123" s="43">
        <f t="shared" si="9"/>
        <v>128.25</v>
      </c>
      <c r="H123" s="47"/>
      <c r="I123" s="55" t="s">
        <v>38</v>
      </c>
      <c r="J123" s="56">
        <v>3</v>
      </c>
      <c r="K123" s="56">
        <f t="shared" si="53"/>
        <v>27</v>
      </c>
      <c r="L123" s="56">
        <f t="shared" si="23"/>
        <v>0</v>
      </c>
    </row>
    <row r="124" spans="1:12" s="57" customFormat="1" ht="75.150000000000006" customHeight="1" x14ac:dyDescent="0.25">
      <c r="A124" s="36" t="s">
        <v>130</v>
      </c>
      <c r="B124" s="41">
        <v>734173912760</v>
      </c>
      <c r="C124" s="83" t="s">
        <v>129</v>
      </c>
      <c r="D124" s="42"/>
      <c r="E124" s="43">
        <v>7.15</v>
      </c>
      <c r="F124" s="46">
        <v>24</v>
      </c>
      <c r="G124" s="43">
        <f t="shared" si="9"/>
        <v>171.60000000000002</v>
      </c>
      <c r="H124" s="47"/>
      <c r="I124" s="55" t="s">
        <v>38</v>
      </c>
      <c r="J124" s="56">
        <v>2</v>
      </c>
      <c r="K124" s="56">
        <v>40</v>
      </c>
      <c r="L124" s="56">
        <f t="shared" si="23"/>
        <v>0</v>
      </c>
    </row>
    <row r="125" spans="1:12" s="57" customFormat="1" ht="75.150000000000006" hidden="1" customHeight="1" x14ac:dyDescent="0.25">
      <c r="A125" s="36" t="s">
        <v>344</v>
      </c>
      <c r="B125" s="41">
        <v>734173927559</v>
      </c>
      <c r="C125" s="83" t="s">
        <v>294</v>
      </c>
      <c r="D125" s="144" t="e" vm="36">
        <v>#VALUE!</v>
      </c>
      <c r="E125" s="43">
        <v>11.5</v>
      </c>
      <c r="F125" s="46">
        <v>12</v>
      </c>
      <c r="G125" s="43">
        <f>F125*E125</f>
        <v>138</v>
      </c>
      <c r="H125" s="47"/>
      <c r="I125" s="55" t="s">
        <v>246</v>
      </c>
      <c r="J125" s="56">
        <v>2.5</v>
      </c>
      <c r="K125" s="56">
        <f>J125*F125</f>
        <v>30</v>
      </c>
      <c r="L125" s="56">
        <f>K125*H125</f>
        <v>0</v>
      </c>
    </row>
    <row r="126" spans="1:12" s="57" customFormat="1" ht="52.95" customHeight="1" x14ac:dyDescent="0.25">
      <c r="A126" s="36" t="s">
        <v>48</v>
      </c>
      <c r="B126" s="41">
        <v>734173914764</v>
      </c>
      <c r="C126" s="83" t="s">
        <v>75</v>
      </c>
      <c r="D126" s="144" t="e" vm="37">
        <v>#VALUE!</v>
      </c>
      <c r="E126" s="43">
        <v>10.95</v>
      </c>
      <c r="F126" s="46">
        <v>16</v>
      </c>
      <c r="G126" s="43">
        <f t="shared" si="9"/>
        <v>175.2</v>
      </c>
      <c r="H126" s="47"/>
      <c r="I126" s="55" t="s">
        <v>38</v>
      </c>
      <c r="J126" s="56">
        <v>2.75</v>
      </c>
      <c r="K126" s="56">
        <f>J126*F126</f>
        <v>44</v>
      </c>
      <c r="L126" s="56">
        <f t="shared" si="23"/>
        <v>0</v>
      </c>
    </row>
    <row r="127" spans="1:12" s="57" customFormat="1" ht="77.400000000000006" customHeight="1" x14ac:dyDescent="0.25">
      <c r="A127" s="36" t="s">
        <v>133</v>
      </c>
      <c r="B127" s="41">
        <v>734173924657</v>
      </c>
      <c r="C127" s="83" t="s">
        <v>135</v>
      </c>
      <c r="D127" s="42"/>
      <c r="E127" s="43">
        <v>6.55</v>
      </c>
      <c r="F127" s="46">
        <v>25</v>
      </c>
      <c r="G127" s="43">
        <f t="shared" si="9"/>
        <v>163.75</v>
      </c>
      <c r="H127" s="47"/>
      <c r="I127" s="55" t="s">
        <v>38</v>
      </c>
      <c r="J127" s="56">
        <v>1.5</v>
      </c>
      <c r="K127" s="56">
        <f t="shared" ref="K127" si="54">J127*F127</f>
        <v>37.5</v>
      </c>
      <c r="L127" s="56">
        <f t="shared" ref="L127:L159" si="55">K127*H127</f>
        <v>0</v>
      </c>
    </row>
    <row r="128" spans="1:12" s="57" customFormat="1" ht="70.650000000000006" customHeight="1" x14ac:dyDescent="0.25">
      <c r="A128" s="36" t="s">
        <v>134</v>
      </c>
      <c r="B128" s="41">
        <v>734173924671</v>
      </c>
      <c r="C128" s="83" t="s">
        <v>136</v>
      </c>
      <c r="D128" s="42"/>
      <c r="E128" s="43">
        <v>5.23</v>
      </c>
      <c r="F128" s="46">
        <v>36</v>
      </c>
      <c r="G128" s="43">
        <f t="shared" si="9"/>
        <v>188.28000000000003</v>
      </c>
      <c r="H128" s="47"/>
      <c r="I128" s="55" t="s">
        <v>38</v>
      </c>
      <c r="J128" s="56">
        <v>0.75</v>
      </c>
      <c r="K128" s="56">
        <f t="shared" ref="K128" si="56">J128*F128</f>
        <v>27</v>
      </c>
      <c r="L128" s="56">
        <f t="shared" si="55"/>
        <v>0</v>
      </c>
    </row>
    <row r="129" spans="1:12" ht="74.7" customHeight="1" x14ac:dyDescent="0.25">
      <c r="A129" s="36" t="s">
        <v>204</v>
      </c>
      <c r="B129" s="41">
        <v>734173926026</v>
      </c>
      <c r="C129" s="83" t="s">
        <v>214</v>
      </c>
      <c r="D129" s="42"/>
      <c r="E129" s="43">
        <v>20.350000000000001</v>
      </c>
      <c r="F129" s="46">
        <v>5</v>
      </c>
      <c r="G129" s="43">
        <f t="shared" ref="G129" si="57">F129*E129</f>
        <v>101.75</v>
      </c>
      <c r="H129" s="47"/>
      <c r="I129" s="55" t="s">
        <v>97</v>
      </c>
      <c r="J129" s="56">
        <v>7</v>
      </c>
      <c r="K129" s="56">
        <f t="shared" ref="K129" si="58">J129*F129</f>
        <v>35</v>
      </c>
      <c r="L129" s="56">
        <f t="shared" si="55"/>
        <v>0</v>
      </c>
    </row>
    <row r="130" spans="1:12" s="57" customFormat="1" ht="75.150000000000006" customHeight="1" x14ac:dyDescent="0.25">
      <c r="A130" s="36" t="s">
        <v>280</v>
      </c>
      <c r="B130" s="41">
        <v>734173927528</v>
      </c>
      <c r="C130" s="83" t="s">
        <v>295</v>
      </c>
      <c r="D130" s="144" t="e" vm="38">
        <v>#VALUE!</v>
      </c>
      <c r="E130" s="43">
        <v>5.49</v>
      </c>
      <c r="F130" s="46">
        <v>36</v>
      </c>
      <c r="G130" s="43">
        <f>F130*E130</f>
        <v>197.64000000000001</v>
      </c>
      <c r="H130" s="47"/>
      <c r="I130" s="55" t="s">
        <v>38</v>
      </c>
      <c r="J130" s="56">
        <v>0.75</v>
      </c>
      <c r="K130" s="56">
        <f>J130*F130</f>
        <v>27</v>
      </c>
      <c r="L130" s="56">
        <f>K130*H130</f>
        <v>0</v>
      </c>
    </row>
    <row r="131" spans="1:12" ht="75.45" customHeight="1" x14ac:dyDescent="0.25">
      <c r="A131" s="36" t="s">
        <v>191</v>
      </c>
      <c r="B131" s="41">
        <v>734173925272</v>
      </c>
      <c r="C131" s="83" t="s">
        <v>186</v>
      </c>
      <c r="D131" s="144" t="e" vm="39">
        <v>#VALUE!</v>
      </c>
      <c r="E131" s="43">
        <v>11.5</v>
      </c>
      <c r="F131" s="46">
        <v>16</v>
      </c>
      <c r="G131" s="43">
        <f>F131*E131</f>
        <v>184</v>
      </c>
      <c r="H131" s="47"/>
      <c r="I131" s="55" t="s">
        <v>38</v>
      </c>
      <c r="J131" s="57">
        <v>3</v>
      </c>
      <c r="K131" s="57">
        <f t="shared" ref="K131" si="59">J131*F131</f>
        <v>48</v>
      </c>
      <c r="L131" s="56">
        <f t="shared" si="55"/>
        <v>0</v>
      </c>
    </row>
    <row r="132" spans="1:12" s="57" customFormat="1" ht="77.400000000000006" customHeight="1" x14ac:dyDescent="0.25">
      <c r="A132" s="36" t="s">
        <v>106</v>
      </c>
      <c r="B132" s="41">
        <v>734173921786</v>
      </c>
      <c r="C132" s="83" t="s">
        <v>95</v>
      </c>
      <c r="D132" s="42" t="e" vm="40">
        <v>#VALUE!</v>
      </c>
      <c r="E132" s="43">
        <v>17.600000000000001</v>
      </c>
      <c r="F132" s="46">
        <v>9</v>
      </c>
      <c r="G132" s="43">
        <f t="shared" si="9"/>
        <v>158.4</v>
      </c>
      <c r="H132" s="47"/>
      <c r="I132" s="55" t="s">
        <v>38</v>
      </c>
      <c r="J132" s="56">
        <v>5</v>
      </c>
      <c r="K132" s="56">
        <f t="shared" ref="K132:K135" si="60">J132*F132</f>
        <v>45</v>
      </c>
      <c r="L132" s="56">
        <f t="shared" si="55"/>
        <v>0</v>
      </c>
    </row>
    <row r="133" spans="1:12" ht="67.2" customHeight="1" x14ac:dyDescent="0.25">
      <c r="A133" s="36" t="s">
        <v>165</v>
      </c>
      <c r="B133" s="41">
        <v>734173924961</v>
      </c>
      <c r="C133" s="83" t="s">
        <v>166</v>
      </c>
      <c r="D133" s="144" t="e" vm="41">
        <v>#VALUE!</v>
      </c>
      <c r="E133" s="43">
        <v>10.95</v>
      </c>
      <c r="F133" s="46">
        <v>16</v>
      </c>
      <c r="G133" s="43">
        <f t="shared" ref="G133" si="61">F133*E133</f>
        <v>175.2</v>
      </c>
      <c r="H133" s="47"/>
      <c r="I133" s="55" t="s">
        <v>38</v>
      </c>
      <c r="J133" s="57">
        <v>3</v>
      </c>
      <c r="K133" s="57">
        <f t="shared" ref="K133" si="62">J133*F133</f>
        <v>48</v>
      </c>
      <c r="L133" s="56">
        <f t="shared" si="55"/>
        <v>0</v>
      </c>
    </row>
    <row r="134" spans="1:12" s="57" customFormat="1" ht="77.400000000000006" customHeight="1" x14ac:dyDescent="0.25">
      <c r="A134" s="36" t="s">
        <v>236</v>
      </c>
      <c r="B134" s="41">
        <v>734173921885</v>
      </c>
      <c r="C134" s="83" t="s">
        <v>109</v>
      </c>
      <c r="D134" s="144" t="e" vm="42">
        <v>#VALUE!</v>
      </c>
      <c r="E134" s="43">
        <v>8.75</v>
      </c>
      <c r="F134" s="46">
        <v>16</v>
      </c>
      <c r="G134" s="43">
        <f t="shared" si="9"/>
        <v>140</v>
      </c>
      <c r="H134" s="47"/>
      <c r="I134" s="55" t="s">
        <v>38</v>
      </c>
      <c r="J134" s="56">
        <v>2.5</v>
      </c>
      <c r="K134" s="56">
        <f t="shared" ref="K134" si="63">J134*F134</f>
        <v>40</v>
      </c>
      <c r="L134" s="56">
        <f t="shared" si="55"/>
        <v>0</v>
      </c>
    </row>
    <row r="135" spans="1:12" s="57" customFormat="1" ht="77.400000000000006" customHeight="1" x14ac:dyDescent="0.25">
      <c r="A135" s="36" t="s">
        <v>107</v>
      </c>
      <c r="B135" s="41">
        <v>734173921762</v>
      </c>
      <c r="C135" s="83" t="s">
        <v>96</v>
      </c>
      <c r="D135" s="144" t="e" vm="43">
        <v>#VALUE!</v>
      </c>
      <c r="E135" s="43">
        <v>10.95</v>
      </c>
      <c r="F135" s="46">
        <v>16</v>
      </c>
      <c r="G135" s="43">
        <f t="shared" si="9"/>
        <v>175.2</v>
      </c>
      <c r="H135" s="47"/>
      <c r="I135" s="55" t="s">
        <v>38</v>
      </c>
      <c r="J135" s="56">
        <v>2.5</v>
      </c>
      <c r="K135" s="56">
        <f t="shared" si="60"/>
        <v>40</v>
      </c>
      <c r="L135" s="56">
        <f t="shared" si="55"/>
        <v>0</v>
      </c>
    </row>
    <row r="136" spans="1:12" s="57" customFormat="1" ht="77.400000000000006" customHeight="1" x14ac:dyDescent="0.25">
      <c r="A136" s="36" t="s">
        <v>137</v>
      </c>
      <c r="B136" s="41">
        <v>734173924688</v>
      </c>
      <c r="C136" s="83" t="s">
        <v>138</v>
      </c>
      <c r="D136" s="42"/>
      <c r="E136" s="43">
        <v>10.95</v>
      </c>
      <c r="F136" s="46">
        <v>16</v>
      </c>
      <c r="G136" s="43">
        <f t="shared" si="9"/>
        <v>175.2</v>
      </c>
      <c r="H136" s="47"/>
      <c r="I136" s="55" t="s">
        <v>38</v>
      </c>
      <c r="J136" s="56">
        <v>2.5</v>
      </c>
      <c r="K136" s="56">
        <f t="shared" ref="K136:K137" si="64">J136*F136</f>
        <v>40</v>
      </c>
      <c r="L136" s="56">
        <f t="shared" si="55"/>
        <v>0</v>
      </c>
    </row>
    <row r="137" spans="1:12" ht="75.45" customHeight="1" x14ac:dyDescent="0.25">
      <c r="A137" s="36" t="s">
        <v>187</v>
      </c>
      <c r="B137" s="41">
        <v>734173925265</v>
      </c>
      <c r="C137" s="83" t="s">
        <v>188</v>
      </c>
      <c r="D137" s="42"/>
      <c r="E137" s="43">
        <v>16.45</v>
      </c>
      <c r="F137" s="46">
        <v>10</v>
      </c>
      <c r="G137" s="43">
        <f>F137*E137</f>
        <v>164.5</v>
      </c>
      <c r="H137" s="47"/>
      <c r="I137" s="55" t="s">
        <v>38</v>
      </c>
      <c r="J137" s="57">
        <v>14</v>
      </c>
      <c r="K137" s="57">
        <f t="shared" si="64"/>
        <v>140</v>
      </c>
      <c r="L137" s="56">
        <f t="shared" si="55"/>
        <v>0</v>
      </c>
    </row>
    <row r="138" spans="1:12" s="57" customFormat="1" ht="56.4" customHeight="1" x14ac:dyDescent="0.25">
      <c r="A138" s="126" t="s">
        <v>231</v>
      </c>
      <c r="B138" s="127">
        <v>734173926484</v>
      </c>
      <c r="C138" s="128" t="s">
        <v>237</v>
      </c>
      <c r="D138" s="129"/>
      <c r="E138" s="134" t="s">
        <v>411</v>
      </c>
      <c r="F138" s="134" t="s">
        <v>232</v>
      </c>
      <c r="G138" s="132">
        <v>169.85</v>
      </c>
      <c r="H138" s="133"/>
      <c r="I138" s="55" t="s">
        <v>38</v>
      </c>
      <c r="J138" s="56"/>
      <c r="K138" s="56">
        <v>33.5</v>
      </c>
      <c r="L138" s="56">
        <f t="shared" si="55"/>
        <v>0</v>
      </c>
    </row>
    <row r="139" spans="1:12" s="57" customFormat="1" ht="69.599999999999994" customHeight="1" x14ac:dyDescent="0.25">
      <c r="A139" s="36" t="s">
        <v>114</v>
      </c>
      <c r="B139" s="41">
        <v>734173913514</v>
      </c>
      <c r="C139" s="83" t="s">
        <v>79</v>
      </c>
      <c r="D139" s="144" t="e" vm="44">
        <v>#VALUE!</v>
      </c>
      <c r="E139" s="43">
        <v>7.15</v>
      </c>
      <c r="F139" s="46">
        <v>36</v>
      </c>
      <c r="G139" s="43">
        <f t="shared" si="9"/>
        <v>257.40000000000003</v>
      </c>
      <c r="H139" s="47"/>
      <c r="I139" s="55" t="s">
        <v>38</v>
      </c>
      <c r="J139" s="56">
        <v>0.75</v>
      </c>
      <c r="K139" s="56">
        <f t="shared" ref="K139:K157" si="65">J139*F139</f>
        <v>27</v>
      </c>
      <c r="L139" s="56">
        <f t="shared" si="55"/>
        <v>0</v>
      </c>
    </row>
    <row r="140" spans="1:12" s="57" customFormat="1" ht="69.599999999999994" customHeight="1" x14ac:dyDescent="0.25">
      <c r="A140" s="36" t="s">
        <v>385</v>
      </c>
      <c r="B140" s="41">
        <v>734173927818</v>
      </c>
      <c r="C140" s="83" t="s">
        <v>309</v>
      </c>
      <c r="D140" s="144" t="e" vm="45">
        <v>#VALUE!</v>
      </c>
      <c r="E140" s="43">
        <v>11.5</v>
      </c>
      <c r="F140" s="46">
        <v>12</v>
      </c>
      <c r="G140" s="43">
        <f t="shared" ref="G140" si="66">F140*E140</f>
        <v>138</v>
      </c>
      <c r="H140" s="47"/>
      <c r="I140" s="55" t="s">
        <v>38</v>
      </c>
      <c r="J140" s="56">
        <v>0.75</v>
      </c>
      <c r="K140" s="56">
        <f t="shared" ref="K140" si="67">J140*F140</f>
        <v>9</v>
      </c>
      <c r="L140" s="56">
        <f t="shared" ref="L140" si="68">K140*H140</f>
        <v>0</v>
      </c>
    </row>
    <row r="141" spans="1:12" s="57" customFormat="1" ht="73.2" customHeight="1" x14ac:dyDescent="0.25">
      <c r="A141" s="36" t="s">
        <v>384</v>
      </c>
      <c r="B141" s="41">
        <v>734173913521</v>
      </c>
      <c r="C141" s="83" t="s">
        <v>80</v>
      </c>
      <c r="D141" s="144" t="e" vm="46">
        <v>#VALUE!</v>
      </c>
      <c r="E141" s="43">
        <v>17.600000000000001</v>
      </c>
      <c r="F141" s="46">
        <v>9</v>
      </c>
      <c r="G141" s="43">
        <f t="shared" si="9"/>
        <v>158.4</v>
      </c>
      <c r="H141" s="47"/>
      <c r="I141" s="55" t="s">
        <v>38</v>
      </c>
      <c r="J141" s="56">
        <v>4.5</v>
      </c>
      <c r="K141" s="56">
        <f t="shared" si="65"/>
        <v>40.5</v>
      </c>
      <c r="L141" s="56">
        <f t="shared" si="55"/>
        <v>0</v>
      </c>
    </row>
    <row r="142" spans="1:12" s="57" customFormat="1" ht="73.5" customHeight="1" x14ac:dyDescent="0.25">
      <c r="A142" s="126" t="s">
        <v>163</v>
      </c>
      <c r="B142" s="127">
        <v>734173924831</v>
      </c>
      <c r="C142" s="128" t="s">
        <v>164</v>
      </c>
      <c r="D142" s="129"/>
      <c r="E142" s="134" t="s">
        <v>412</v>
      </c>
      <c r="F142" s="134" t="s">
        <v>152</v>
      </c>
      <c r="G142" s="132">
        <v>177.1</v>
      </c>
      <c r="H142" s="133"/>
      <c r="I142" s="55" t="s">
        <v>38</v>
      </c>
      <c r="J142" s="56"/>
      <c r="K142" s="56">
        <v>33.5</v>
      </c>
      <c r="L142" s="56">
        <f t="shared" si="55"/>
        <v>0</v>
      </c>
    </row>
    <row r="143" spans="1:12" s="57" customFormat="1" ht="67.2" customHeight="1" x14ac:dyDescent="0.25">
      <c r="A143" s="36" t="s">
        <v>139</v>
      </c>
      <c r="B143" s="41">
        <v>734173924695</v>
      </c>
      <c r="C143" s="83" t="s">
        <v>141</v>
      </c>
      <c r="D143" s="42"/>
      <c r="E143" s="43">
        <v>6.55</v>
      </c>
      <c r="F143" s="46">
        <v>25</v>
      </c>
      <c r="G143" s="43">
        <f t="shared" ref="G143:G149" si="69">F143*E143</f>
        <v>163.75</v>
      </c>
      <c r="H143" s="47"/>
      <c r="I143" s="55" t="s">
        <v>38</v>
      </c>
      <c r="J143" s="56">
        <v>1.5</v>
      </c>
      <c r="K143" s="56">
        <f t="shared" si="65"/>
        <v>37.5</v>
      </c>
      <c r="L143" s="56">
        <f t="shared" si="55"/>
        <v>0</v>
      </c>
    </row>
    <row r="144" spans="1:12" s="57" customFormat="1" ht="97.95" customHeight="1" x14ac:dyDescent="0.25">
      <c r="A144" s="36" t="s">
        <v>140</v>
      </c>
      <c r="B144" s="41">
        <v>734173924718</v>
      </c>
      <c r="C144" s="83" t="s">
        <v>142</v>
      </c>
      <c r="D144" s="42"/>
      <c r="E144" s="43">
        <v>5.49</v>
      </c>
      <c r="F144" s="46">
        <v>36</v>
      </c>
      <c r="G144" s="43">
        <f t="shared" si="69"/>
        <v>197.64000000000001</v>
      </c>
      <c r="H144" s="47"/>
      <c r="I144" s="55" t="s">
        <v>38</v>
      </c>
      <c r="J144" s="56">
        <v>0.75</v>
      </c>
      <c r="K144" s="56">
        <f t="shared" si="65"/>
        <v>27</v>
      </c>
      <c r="L144" s="56">
        <f t="shared" si="55"/>
        <v>0</v>
      </c>
    </row>
    <row r="145" spans="1:12" s="57" customFormat="1" ht="102.6" customHeight="1" x14ac:dyDescent="0.25">
      <c r="A145" s="36" t="s">
        <v>249</v>
      </c>
      <c r="B145" s="41">
        <v>734173926989</v>
      </c>
      <c r="C145" s="83" t="s">
        <v>270</v>
      </c>
      <c r="D145" s="46" t="e" vm="47">
        <v>#VALUE!</v>
      </c>
      <c r="E145" s="43">
        <v>9.85</v>
      </c>
      <c r="F145" s="46">
        <v>16</v>
      </c>
      <c r="G145" s="43">
        <f t="shared" si="69"/>
        <v>157.6</v>
      </c>
      <c r="H145" s="47"/>
      <c r="I145" s="55" t="s">
        <v>38</v>
      </c>
      <c r="J145" s="56">
        <v>2</v>
      </c>
      <c r="K145" s="56">
        <f>J145*F145</f>
        <v>32</v>
      </c>
      <c r="L145" s="56">
        <f t="shared" si="55"/>
        <v>0</v>
      </c>
    </row>
    <row r="146" spans="1:12" s="57" customFormat="1" ht="102.6" customHeight="1" x14ac:dyDescent="0.25">
      <c r="A146" s="36" t="s">
        <v>250</v>
      </c>
      <c r="B146" s="41">
        <v>734173926996</v>
      </c>
      <c r="C146" s="83" t="s">
        <v>251</v>
      </c>
      <c r="D146" s="46" t="e" vm="48">
        <v>#VALUE!</v>
      </c>
      <c r="E146" s="43">
        <v>17.05</v>
      </c>
      <c r="F146" s="46">
        <v>9</v>
      </c>
      <c r="G146" s="43">
        <f t="shared" si="69"/>
        <v>153.45000000000002</v>
      </c>
      <c r="H146" s="47"/>
      <c r="I146" s="55" t="s">
        <v>38</v>
      </c>
      <c r="J146" s="56">
        <v>4</v>
      </c>
      <c r="K146" s="56">
        <f t="shared" ref="K146" si="70">J146*F146</f>
        <v>36</v>
      </c>
      <c r="L146" s="56">
        <f t="shared" si="55"/>
        <v>0</v>
      </c>
    </row>
    <row r="147" spans="1:12" s="57" customFormat="1" ht="75.150000000000006" customHeight="1" x14ac:dyDescent="0.25">
      <c r="A147" s="36" t="s">
        <v>281</v>
      </c>
      <c r="B147" s="41">
        <v>734173927566</v>
      </c>
      <c r="C147" s="83" t="s">
        <v>296</v>
      </c>
      <c r="D147" s="144" t="e" vm="49">
        <v>#VALUE!</v>
      </c>
      <c r="E147" s="43">
        <v>10.4</v>
      </c>
      <c r="F147" s="46">
        <v>16</v>
      </c>
      <c r="G147" s="43">
        <f>F147*E147</f>
        <v>166.4</v>
      </c>
      <c r="H147" s="47"/>
      <c r="I147" s="55" t="s">
        <v>38</v>
      </c>
      <c r="J147" s="56">
        <v>2.5</v>
      </c>
      <c r="K147" s="56">
        <f>J147*F147</f>
        <v>40</v>
      </c>
      <c r="L147" s="56">
        <f>K147*H147</f>
        <v>0</v>
      </c>
    </row>
    <row r="148" spans="1:12" ht="74.7" customHeight="1" x14ac:dyDescent="0.25">
      <c r="A148" s="36" t="s">
        <v>226</v>
      </c>
      <c r="B148" s="41">
        <v>734173926064</v>
      </c>
      <c r="C148" s="83" t="s">
        <v>217</v>
      </c>
      <c r="D148" s="42"/>
      <c r="E148" s="43">
        <v>9.35</v>
      </c>
      <c r="F148" s="46">
        <v>16</v>
      </c>
      <c r="G148" s="43">
        <f t="shared" si="69"/>
        <v>149.6</v>
      </c>
      <c r="H148" s="47"/>
      <c r="I148" s="55" t="s">
        <v>38</v>
      </c>
      <c r="J148" s="56">
        <v>1.5</v>
      </c>
      <c r="K148" s="56">
        <f t="shared" si="65"/>
        <v>24</v>
      </c>
      <c r="L148" s="56">
        <f t="shared" si="55"/>
        <v>0</v>
      </c>
    </row>
    <row r="149" spans="1:12" s="57" customFormat="1" ht="80.849999999999994" customHeight="1" x14ac:dyDescent="0.25">
      <c r="A149" s="36" t="s">
        <v>223</v>
      </c>
      <c r="B149" s="41">
        <v>734173922103</v>
      </c>
      <c r="C149" s="83" t="s">
        <v>224</v>
      </c>
      <c r="D149" s="42"/>
      <c r="E149" s="43">
        <v>12.05</v>
      </c>
      <c r="F149" s="46">
        <v>12</v>
      </c>
      <c r="G149" s="43">
        <f t="shared" si="69"/>
        <v>144.60000000000002</v>
      </c>
      <c r="H149" s="47"/>
      <c r="I149" s="55" t="s">
        <v>38</v>
      </c>
      <c r="J149" s="57">
        <v>4</v>
      </c>
      <c r="K149" s="56">
        <f t="shared" ref="K149" si="71">J149*F149</f>
        <v>48</v>
      </c>
      <c r="L149" s="56">
        <f t="shared" si="55"/>
        <v>0</v>
      </c>
    </row>
    <row r="150" spans="1:12" s="57" customFormat="1" ht="80.849999999999994" customHeight="1" x14ac:dyDescent="0.25">
      <c r="A150" s="36" t="s">
        <v>178</v>
      </c>
      <c r="B150" s="41">
        <v>734173922158</v>
      </c>
      <c r="C150" s="83" t="s">
        <v>179</v>
      </c>
      <c r="D150" s="42"/>
      <c r="E150" s="43">
        <v>13.2</v>
      </c>
      <c r="F150" s="46">
        <v>9</v>
      </c>
      <c r="G150" s="43">
        <f t="shared" si="9"/>
        <v>118.8</v>
      </c>
      <c r="H150" s="47"/>
      <c r="I150" s="55" t="s">
        <v>38</v>
      </c>
      <c r="J150" s="57">
        <v>4</v>
      </c>
      <c r="K150" s="56">
        <f t="shared" si="65"/>
        <v>36</v>
      </c>
      <c r="L150" s="56">
        <f t="shared" si="55"/>
        <v>0</v>
      </c>
    </row>
    <row r="151" spans="1:12" s="57" customFormat="1" ht="75.150000000000006" customHeight="1" x14ac:dyDescent="0.25">
      <c r="A151" s="36" t="s">
        <v>282</v>
      </c>
      <c r="B151" s="41">
        <v>734173927634</v>
      </c>
      <c r="C151" s="83" t="s">
        <v>297</v>
      </c>
      <c r="D151" s="144" t="e" vm="50">
        <v>#VALUE!</v>
      </c>
      <c r="E151" s="43">
        <v>8.75</v>
      </c>
      <c r="F151" s="46">
        <v>16</v>
      </c>
      <c r="G151" s="43">
        <f>F151*E151</f>
        <v>140</v>
      </c>
      <c r="H151" s="47"/>
      <c r="I151" s="55" t="s">
        <v>38</v>
      </c>
      <c r="J151" s="56">
        <v>2.5</v>
      </c>
      <c r="K151" s="56">
        <f>J151*F151</f>
        <v>40</v>
      </c>
      <c r="L151" s="56">
        <f>K151*H151</f>
        <v>0</v>
      </c>
    </row>
    <row r="152" spans="1:12" s="57" customFormat="1" ht="75.150000000000006" customHeight="1" x14ac:dyDescent="0.25">
      <c r="A152" s="36" t="s">
        <v>283</v>
      </c>
      <c r="B152" s="41">
        <v>734173927641</v>
      </c>
      <c r="C152" s="83" t="s">
        <v>298</v>
      </c>
      <c r="D152" s="144" t="e" vm="51">
        <v>#VALUE!</v>
      </c>
      <c r="E152" s="43">
        <v>8.75</v>
      </c>
      <c r="F152" s="46">
        <v>16</v>
      </c>
      <c r="G152" s="43">
        <f>F152*E152</f>
        <v>140</v>
      </c>
      <c r="H152" s="47"/>
      <c r="I152" s="55" t="s">
        <v>38</v>
      </c>
      <c r="J152" s="56">
        <v>2.5</v>
      </c>
      <c r="K152" s="56">
        <f>J152*F152</f>
        <v>40</v>
      </c>
      <c r="L152" s="56">
        <f>K152*H152</f>
        <v>0</v>
      </c>
    </row>
    <row r="153" spans="1:12" s="57" customFormat="1" ht="75.150000000000006" customHeight="1" x14ac:dyDescent="0.25">
      <c r="A153" s="36" t="s">
        <v>284</v>
      </c>
      <c r="B153" s="41">
        <v>734173927658</v>
      </c>
      <c r="C153" s="83" t="s">
        <v>299</v>
      </c>
      <c r="D153" s="144" t="e" vm="52">
        <v>#VALUE!</v>
      </c>
      <c r="E153" s="43">
        <v>9.85</v>
      </c>
      <c r="F153" s="46">
        <v>16</v>
      </c>
      <c r="G153" s="43">
        <f>F153*E153</f>
        <v>157.6</v>
      </c>
      <c r="H153" s="47"/>
      <c r="I153" s="55" t="s">
        <v>38</v>
      </c>
      <c r="J153" s="56">
        <v>2.5</v>
      </c>
      <c r="K153" s="56">
        <f>J153*F153</f>
        <v>40</v>
      </c>
      <c r="L153" s="56">
        <f>K153*H153</f>
        <v>0</v>
      </c>
    </row>
    <row r="154" spans="1:12" s="57" customFormat="1" ht="73.5" customHeight="1" x14ac:dyDescent="0.25">
      <c r="A154" s="126" t="s">
        <v>307</v>
      </c>
      <c r="B154" s="127">
        <v>734173927696</v>
      </c>
      <c r="C154" s="128" t="s">
        <v>308</v>
      </c>
      <c r="D154" s="156" t="e" vm="53">
        <v>#VALUE!</v>
      </c>
      <c r="E154" s="134" t="s">
        <v>413</v>
      </c>
      <c r="F154" s="134" t="s">
        <v>152</v>
      </c>
      <c r="G154" s="132">
        <v>148.80000000000001</v>
      </c>
      <c r="H154" s="133"/>
      <c r="I154" s="55" t="s">
        <v>38</v>
      </c>
      <c r="J154" s="56"/>
      <c r="K154" s="56">
        <v>40</v>
      </c>
      <c r="L154" s="56">
        <f>K154*H154</f>
        <v>0</v>
      </c>
    </row>
    <row r="155" spans="1:12" ht="75.599999999999994" hidden="1" customHeight="1" x14ac:dyDescent="0.25">
      <c r="A155" s="48" t="s">
        <v>400</v>
      </c>
      <c r="B155" s="41">
        <v>734173922325</v>
      </c>
      <c r="C155" s="84" t="s">
        <v>168</v>
      </c>
      <c r="D155" s="144" t="e" vm="54">
        <v>#VALUE!</v>
      </c>
      <c r="E155" s="43">
        <v>12.05</v>
      </c>
      <c r="F155" s="46">
        <v>16</v>
      </c>
      <c r="G155" s="43">
        <f t="shared" ref="G155:G157" si="72">F155*E155</f>
        <v>192.8</v>
      </c>
      <c r="H155" s="47"/>
      <c r="I155" s="55" t="s">
        <v>246</v>
      </c>
      <c r="J155" s="57">
        <v>2</v>
      </c>
      <c r="K155" s="57">
        <f t="shared" si="65"/>
        <v>32</v>
      </c>
      <c r="L155" s="56">
        <f t="shared" si="55"/>
        <v>0</v>
      </c>
    </row>
    <row r="156" spans="1:12" s="57" customFormat="1" ht="75.150000000000006" customHeight="1" x14ac:dyDescent="0.25">
      <c r="A156" s="36" t="s">
        <v>146</v>
      </c>
      <c r="B156" s="41">
        <v>734173914146</v>
      </c>
      <c r="C156" s="83" t="s">
        <v>65</v>
      </c>
      <c r="D156" s="42"/>
      <c r="E156" s="43">
        <v>9.9499999999999993</v>
      </c>
      <c r="F156" s="46">
        <v>12</v>
      </c>
      <c r="G156" s="43">
        <f>F156*E156</f>
        <v>119.39999999999999</v>
      </c>
      <c r="H156" s="47"/>
      <c r="I156" s="55" t="s">
        <v>97</v>
      </c>
      <c r="J156" s="56">
        <v>2</v>
      </c>
      <c r="K156" s="56">
        <f>J156*F156</f>
        <v>24</v>
      </c>
      <c r="L156" s="56">
        <f>K156*H156</f>
        <v>0</v>
      </c>
    </row>
    <row r="157" spans="1:12" ht="74.7" customHeight="1" x14ac:dyDescent="0.25">
      <c r="A157" s="36" t="s">
        <v>207</v>
      </c>
      <c r="B157" s="41">
        <v>734173915631</v>
      </c>
      <c r="C157" s="83" t="s">
        <v>218</v>
      </c>
      <c r="D157" s="42"/>
      <c r="E157" s="43">
        <v>17.329999999999998</v>
      </c>
      <c r="F157" s="46">
        <v>8</v>
      </c>
      <c r="G157" s="43">
        <f t="shared" si="72"/>
        <v>138.63999999999999</v>
      </c>
      <c r="H157" s="47"/>
      <c r="I157" s="55" t="s">
        <v>38</v>
      </c>
      <c r="J157" s="56">
        <v>4</v>
      </c>
      <c r="K157" s="56">
        <f t="shared" si="65"/>
        <v>32</v>
      </c>
      <c r="L157" s="56">
        <f t="shared" si="55"/>
        <v>0</v>
      </c>
    </row>
    <row r="158" spans="1:12" s="57" customFormat="1" ht="67.95" customHeight="1" x14ac:dyDescent="0.25">
      <c r="A158" s="48" t="s">
        <v>2</v>
      </c>
      <c r="B158" s="41">
        <v>734173911640</v>
      </c>
      <c r="C158" s="84" t="s">
        <v>67</v>
      </c>
      <c r="D158" s="42"/>
      <c r="E158" s="43">
        <v>14.25</v>
      </c>
      <c r="F158" s="46">
        <v>8</v>
      </c>
      <c r="G158" s="43">
        <f t="shared" ref="G158:G159" si="73">F158*E158</f>
        <v>114</v>
      </c>
      <c r="H158" s="47"/>
      <c r="I158" s="55" t="s">
        <v>38</v>
      </c>
      <c r="J158" s="56">
        <v>4.5</v>
      </c>
      <c r="K158" s="56">
        <f t="shared" si="13"/>
        <v>36</v>
      </c>
      <c r="L158" s="56">
        <f t="shared" si="55"/>
        <v>0</v>
      </c>
    </row>
    <row r="159" spans="1:12" s="57" customFormat="1" ht="66.599999999999994" customHeight="1" thickBot="1" x14ac:dyDescent="0.3">
      <c r="A159" s="48" t="s">
        <v>1</v>
      </c>
      <c r="B159" s="41">
        <v>734173910995</v>
      </c>
      <c r="C159" s="84" t="s">
        <v>68</v>
      </c>
      <c r="D159" s="42"/>
      <c r="E159" s="43">
        <v>21.95</v>
      </c>
      <c r="F159" s="46">
        <v>4</v>
      </c>
      <c r="G159" s="43">
        <f t="shared" si="73"/>
        <v>87.8</v>
      </c>
      <c r="H159" s="47"/>
      <c r="I159" s="55" t="s">
        <v>38</v>
      </c>
      <c r="J159" s="56">
        <v>10</v>
      </c>
      <c r="K159" s="56">
        <f t="shared" si="13"/>
        <v>40</v>
      </c>
      <c r="L159" s="56">
        <f t="shared" si="55"/>
        <v>0</v>
      </c>
    </row>
    <row r="160" spans="1:12" s="35" customFormat="1" ht="30.75" customHeight="1" thickBot="1" x14ac:dyDescent="0.3">
      <c r="A160" s="51"/>
      <c r="B160" s="51"/>
      <c r="C160" s="52"/>
      <c r="D160" s="178" t="s">
        <v>175</v>
      </c>
      <c r="E160" s="178"/>
      <c r="F160" s="178"/>
      <c r="G160" s="178"/>
      <c r="H160" s="53">
        <f>SUM(H30:H159)</f>
        <v>0</v>
      </c>
      <c r="I160" s="8"/>
      <c r="J160" s="31"/>
      <c r="K160" s="31"/>
      <c r="L160" s="31">
        <f>SUM(L38:L159)</f>
        <v>0</v>
      </c>
    </row>
    <row r="161" spans="1:9" ht="76.2" customHeight="1" x14ac:dyDescent="0.25">
      <c r="A161" s="196" t="s">
        <v>383</v>
      </c>
      <c r="B161" s="196"/>
      <c r="C161" s="196"/>
      <c r="D161" s="197" t="s">
        <v>9</v>
      </c>
      <c r="E161" s="197"/>
      <c r="F161" s="197"/>
      <c r="G161" s="197"/>
      <c r="H161" s="197"/>
      <c r="I161" s="2"/>
    </row>
    <row r="162" spans="1:9" ht="32.700000000000003" customHeight="1" x14ac:dyDescent="0.25">
      <c r="A162" s="196" t="s">
        <v>92</v>
      </c>
      <c r="B162" s="196"/>
      <c r="C162" s="196"/>
    </row>
    <row r="163" spans="1:9" ht="10.199999999999999" customHeight="1" x14ac:dyDescent="0.25">
      <c r="A163" s="196"/>
      <c r="B163" s="196"/>
      <c r="C163" s="196"/>
    </row>
    <row r="164" spans="1:9" ht="34.65" customHeight="1" x14ac:dyDescent="0.25">
      <c r="A164" s="196" t="s">
        <v>10</v>
      </c>
      <c r="B164" s="196"/>
      <c r="C164" s="196"/>
    </row>
    <row r="165" spans="1:9" ht="25.5" customHeight="1" x14ac:dyDescent="0.25">
      <c r="A165" s="196" t="s">
        <v>11</v>
      </c>
      <c r="B165" s="196"/>
      <c r="C165" s="196"/>
    </row>
    <row r="166" spans="1:9" ht="19.2" customHeight="1" x14ac:dyDescent="0.25">
      <c r="A166" s="125"/>
      <c r="B166" s="125"/>
      <c r="C166" s="125"/>
    </row>
    <row r="167" spans="1:9" ht="19.2" customHeight="1" x14ac:dyDescent="0.25">
      <c r="A167" s="125"/>
      <c r="B167" s="125"/>
      <c r="C167" s="125"/>
    </row>
    <row r="168" spans="1:9" ht="19.2" customHeight="1" x14ac:dyDescent="0.25">
      <c r="A168" s="125"/>
      <c r="B168" s="125"/>
      <c r="C168" s="125"/>
    </row>
    <row r="169" spans="1:9" ht="19.2" customHeight="1" x14ac:dyDescent="0.25">
      <c r="A169" s="125"/>
      <c r="B169" s="125"/>
      <c r="C169" s="125"/>
    </row>
  </sheetData>
  <autoFilter ref="A16:L169" xr:uid="{7B0A7F8D-FD0E-471D-949B-6348C8DF060B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8">
      <filters blank="1">
        <filter val="y"/>
        <filter val="y/n"/>
      </filters>
    </filterColumn>
  </autoFilter>
  <sortState xmlns:xlrd2="http://schemas.microsoft.com/office/spreadsheetml/2017/richdata2" ref="A39:E159">
    <sortCondition ref="A51:A159"/>
  </sortState>
  <mergeCells count="39">
    <mergeCell ref="E8:H8"/>
    <mergeCell ref="A13:H13"/>
    <mergeCell ref="C1:I1"/>
    <mergeCell ref="F2:J2"/>
    <mergeCell ref="F3:J3"/>
    <mergeCell ref="A9:B9"/>
    <mergeCell ref="A11:B11"/>
    <mergeCell ref="A7:B7"/>
    <mergeCell ref="E9:H9"/>
    <mergeCell ref="E11:H11"/>
    <mergeCell ref="G10:H10"/>
    <mergeCell ref="A8:B8"/>
    <mergeCell ref="A10:B10"/>
    <mergeCell ref="C2:D2"/>
    <mergeCell ref="F5:J5"/>
    <mergeCell ref="A6:I6"/>
    <mergeCell ref="F4:H4"/>
    <mergeCell ref="C3:D3"/>
    <mergeCell ref="C4:D4"/>
    <mergeCell ref="C5:D5"/>
    <mergeCell ref="E7:H7"/>
    <mergeCell ref="A165:C165"/>
    <mergeCell ref="A164:C164"/>
    <mergeCell ref="D161:H161"/>
    <mergeCell ref="A161:C161"/>
    <mergeCell ref="A162:C163"/>
    <mergeCell ref="D160:G160"/>
    <mergeCell ref="A27:H27"/>
    <mergeCell ref="E12:H12"/>
    <mergeCell ref="A16:H16"/>
    <mergeCell ref="A12:B12"/>
    <mergeCell ref="A15:H15"/>
    <mergeCell ref="A14:H14"/>
    <mergeCell ref="D21:E21"/>
    <mergeCell ref="D23:E23"/>
    <mergeCell ref="D24:E24"/>
    <mergeCell ref="D20:E20"/>
    <mergeCell ref="D19:E19"/>
    <mergeCell ref="D22:E22"/>
  </mergeCells>
  <pageMargins left="0.7" right="0.7" top="0.75" bottom="0.5" header="0.3" footer="0.3"/>
  <pageSetup scale="58" fitToHeight="0" orientation="portrait" r:id="rId1"/>
  <headerFooter>
    <oddFooter>&amp;L&amp;"Arial,Bold"&amp;16Popes Plant Farm&amp;C&amp;"Arial,Bold"&amp;16&amp;F&amp;R&amp;"Arial,Bold"&amp;16Page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1397-19F4-43F3-BE03-EFB6BF4327C0}">
  <sheetPr>
    <pageSetUpPr fitToPage="1"/>
  </sheetPr>
  <dimension ref="A1:H161"/>
  <sheetViews>
    <sheetView topLeftCell="A2" workbookViewId="0">
      <selection activeCell="B18" sqref="B18"/>
    </sheetView>
  </sheetViews>
  <sheetFormatPr defaultColWidth="8.6640625" defaultRowHeight="14.4" x14ac:dyDescent="0.3"/>
  <cols>
    <col min="1" max="1" width="11.109375" customWidth="1"/>
    <col min="2" max="2" width="46" style="10" customWidth="1"/>
    <col min="3" max="3" width="17.109375" style="105" customWidth="1"/>
    <col min="4" max="4" width="19.33203125" style="10" customWidth="1"/>
    <col min="5" max="5" width="9.88671875" bestFit="1" customWidth="1"/>
    <col min="6" max="6" width="9.6640625" customWidth="1"/>
    <col min="8" max="8" width="10.109375" style="154" customWidth="1"/>
  </cols>
  <sheetData>
    <row r="1" spans="1:8" s="10" customFormat="1" ht="24.6" x14ac:dyDescent="0.4">
      <c r="A1" s="9" t="s">
        <v>26</v>
      </c>
      <c r="C1" s="105"/>
      <c r="E1"/>
      <c r="G1"/>
      <c r="H1" s="101"/>
    </row>
    <row r="2" spans="1:8" s="10" customFormat="1" x14ac:dyDescent="0.3">
      <c r="A2" s="11" t="s">
        <v>27</v>
      </c>
      <c r="C2" s="105"/>
      <c r="E2"/>
      <c r="G2"/>
      <c r="H2" s="101"/>
    </row>
    <row r="3" spans="1:8" s="10" customFormat="1" x14ac:dyDescent="0.3">
      <c r="A3" s="11" t="s">
        <v>34</v>
      </c>
      <c r="C3" s="105"/>
      <c r="E3"/>
      <c r="G3"/>
      <c r="H3" s="101"/>
    </row>
    <row r="4" spans="1:8" s="10" customFormat="1" x14ac:dyDescent="0.3">
      <c r="A4" s="11" t="s">
        <v>28</v>
      </c>
      <c r="C4" s="105"/>
      <c r="E4"/>
      <c r="G4"/>
      <c r="H4" s="101"/>
    </row>
    <row r="5" spans="1:8" s="10" customFormat="1" x14ac:dyDescent="0.3">
      <c r="A5" s="12"/>
      <c r="B5" s="11"/>
      <c r="C5" s="106"/>
      <c r="E5"/>
      <c r="G5"/>
      <c r="H5" s="101"/>
    </row>
    <row r="6" spans="1:8" s="10" customFormat="1" x14ac:dyDescent="0.3">
      <c r="A6" s="13" t="s">
        <v>29</v>
      </c>
      <c r="B6" s="14">
        <v>0</v>
      </c>
      <c r="C6" s="107"/>
      <c r="D6" s="101"/>
      <c r="E6" s="15" t="s">
        <v>30</v>
      </c>
      <c r="G6"/>
      <c r="H6" s="101"/>
    </row>
    <row r="7" spans="1:8" s="10" customFormat="1" x14ac:dyDescent="0.3">
      <c r="A7" s="16"/>
      <c r="B7" s="17"/>
      <c r="C7" s="108"/>
      <c r="E7" s="224">
        <f>'Order Sheet'!A8</f>
        <v>0</v>
      </c>
      <c r="F7" s="224"/>
      <c r="G7" s="224"/>
      <c r="H7" s="101"/>
    </row>
    <row r="8" spans="1:8" s="10" customFormat="1" x14ac:dyDescent="0.3">
      <c r="A8" s="13" t="s">
        <v>31</v>
      </c>
      <c r="B8" s="18">
        <v>0</v>
      </c>
      <c r="C8" s="109"/>
      <c r="E8" s="225">
        <f>'Order Sheet'!E8</f>
        <v>0</v>
      </c>
      <c r="F8" s="225"/>
      <c r="G8" s="225"/>
      <c r="H8" s="101"/>
    </row>
    <row r="9" spans="1:8" s="10" customFormat="1" x14ac:dyDescent="0.3">
      <c r="A9" s="13" t="s">
        <v>24</v>
      </c>
      <c r="B9" s="19">
        <v>0</v>
      </c>
      <c r="C9" s="109"/>
      <c r="D9" s="91"/>
      <c r="E9" s="225" t="str">
        <f>CONCATENATE('Order Sheet'!E9," ",'Order Sheet'!E10," ",'Order Sheet'!G10)</f>
        <v xml:space="preserve">  </v>
      </c>
      <c r="F9" s="225"/>
      <c r="G9" s="225"/>
      <c r="H9" s="101"/>
    </row>
    <row r="10" spans="1:8" s="10" customFormat="1" x14ac:dyDescent="0.3">
      <c r="A10" s="13"/>
      <c r="B10" s="104" t="s">
        <v>45</v>
      </c>
      <c r="C10" s="109"/>
      <c r="D10" s="91">
        <f>'Order Sheet'!C12</f>
        <v>0</v>
      </c>
      <c r="E10" s="61"/>
      <c r="F10" s="61"/>
      <c r="G10" s="61"/>
      <c r="H10" s="101"/>
    </row>
    <row r="11" spans="1:8" ht="30.15" customHeight="1" x14ac:dyDescent="0.3">
      <c r="A11" s="20" t="s">
        <v>54</v>
      </c>
      <c r="B11" s="20" t="s">
        <v>0</v>
      </c>
      <c r="C11" s="110" t="s">
        <v>3</v>
      </c>
      <c r="D11" s="20" t="s">
        <v>61</v>
      </c>
      <c r="E11" s="20" t="s">
        <v>57</v>
      </c>
      <c r="F11" s="20" t="s">
        <v>16</v>
      </c>
      <c r="G11" s="20"/>
      <c r="H11" s="153" t="s">
        <v>248</v>
      </c>
    </row>
    <row r="12" spans="1:8" hidden="1" x14ac:dyDescent="0.3">
      <c r="A12" s="90">
        <f>'Order Sheet'!H18</f>
        <v>0</v>
      </c>
      <c r="B12" s="25" t="s">
        <v>238</v>
      </c>
      <c r="C12" s="111">
        <f>'Order Sheet'!B18</f>
        <v>0</v>
      </c>
      <c r="D12" s="87">
        <f>'Order Sheet'!C18</f>
        <v>0</v>
      </c>
      <c r="E12" s="28">
        <f>'Order Sheet'!G18</f>
        <v>0</v>
      </c>
      <c r="F12" s="28">
        <f>A12*E12</f>
        <v>0</v>
      </c>
      <c r="G12" s="29"/>
    </row>
    <row r="13" spans="1:8" x14ac:dyDescent="0.3">
      <c r="A13" s="90">
        <f>'Order Sheet'!H19</f>
        <v>0</v>
      </c>
      <c r="B13" s="25" t="s">
        <v>426</v>
      </c>
      <c r="C13" s="111">
        <f>'Order Sheet'!B19</f>
        <v>734173932027</v>
      </c>
      <c r="D13" s="87" t="str">
        <f>'Order Sheet'!C19</f>
        <v>PPFFRA26.2</v>
      </c>
      <c r="E13" s="28">
        <f>'Order Sheet'!G19</f>
        <v>1766.45</v>
      </c>
      <c r="F13" s="28">
        <f>A13*E13</f>
        <v>0</v>
      </c>
      <c r="G13" s="29"/>
      <c r="H13" s="154" t="str">
        <f>'Order Sheet'!I19</f>
        <v>y</v>
      </c>
    </row>
    <row r="14" spans="1:8" x14ac:dyDescent="0.3">
      <c r="A14" s="90">
        <f>'Order Sheet'!H20</f>
        <v>0</v>
      </c>
      <c r="B14" s="25" t="s">
        <v>392</v>
      </c>
      <c r="C14" s="111">
        <f>'Order Sheet'!B20</f>
        <v>734173931976</v>
      </c>
      <c r="D14" s="87" t="str">
        <f>'Order Sheet'!C20</f>
        <v>PPRRRB26</v>
      </c>
      <c r="E14" s="28">
        <f>'Order Sheet'!G20</f>
        <v>1239.3399999999999</v>
      </c>
      <c r="F14" s="28">
        <f t="shared" ref="F14:F16" si="0">A14*E14</f>
        <v>0</v>
      </c>
      <c r="G14" s="29"/>
      <c r="H14" s="154" t="str">
        <f>'Order Sheet'!I20</f>
        <v>y</v>
      </c>
    </row>
    <row r="15" spans="1:8" x14ac:dyDescent="0.3">
      <c r="A15" s="90">
        <f>'Order Sheet'!H21</f>
        <v>0</v>
      </c>
      <c r="B15" s="25" t="s">
        <v>393</v>
      </c>
      <c r="C15" s="111">
        <f>'Order Sheet'!B21</f>
        <v>734173931976</v>
      </c>
      <c r="D15" s="87" t="str">
        <f>'Order Sheet'!C21</f>
        <v>PPFFSTR</v>
      </c>
      <c r="E15" s="28">
        <f>'Order Sheet'!G21</f>
        <v>1265.8800000000001</v>
      </c>
      <c r="F15" s="28">
        <f t="shared" si="0"/>
        <v>0</v>
      </c>
      <c r="G15" s="29"/>
      <c r="H15" s="154" t="str">
        <f>'Order Sheet'!I21</f>
        <v>y</v>
      </c>
    </row>
    <row r="16" spans="1:8" x14ac:dyDescent="0.3">
      <c r="A16" s="90">
        <f>'Order Sheet'!H22</f>
        <v>0</v>
      </c>
      <c r="B16" s="25" t="s">
        <v>427</v>
      </c>
      <c r="C16" s="111">
        <f>'Order Sheet'!B22</f>
        <v>734173932034</v>
      </c>
      <c r="D16" s="87" t="str">
        <f>'Order Sheet'!C22</f>
        <v>PPFFHR.2</v>
      </c>
      <c r="E16" s="28">
        <f>'Order Sheet'!G22</f>
        <v>1662.95</v>
      </c>
      <c r="F16" s="28">
        <f t="shared" si="0"/>
        <v>0</v>
      </c>
      <c r="G16" s="29"/>
      <c r="H16" s="154" t="str">
        <f>'Order Sheet'!I22</f>
        <v>y</v>
      </c>
    </row>
    <row r="17" spans="1:8" x14ac:dyDescent="0.3">
      <c r="A17" s="90">
        <f>'Order Sheet'!H23</f>
        <v>0</v>
      </c>
      <c r="B17" s="25" t="s">
        <v>394</v>
      </c>
      <c r="C17" s="111">
        <f>'Order Sheet'!B23</f>
        <v>734173915631</v>
      </c>
      <c r="D17" s="87" t="str">
        <f>'Order Sheet'!C23</f>
        <v>PPFRGR26</v>
      </c>
      <c r="E17" s="28">
        <f>'Order Sheet'!G23</f>
        <v>1676.66</v>
      </c>
      <c r="F17" s="28">
        <f t="shared" ref="F17:F18" si="1">A17*E17</f>
        <v>0</v>
      </c>
      <c r="G17" s="29"/>
      <c r="H17" s="154" t="str">
        <f>'Order Sheet'!I23</f>
        <v>No</v>
      </c>
    </row>
    <row r="18" spans="1:8" x14ac:dyDescent="0.3">
      <c r="A18" s="90">
        <f>'Order Sheet'!H24</f>
        <v>0</v>
      </c>
      <c r="B18" s="25" t="s">
        <v>428</v>
      </c>
      <c r="C18" s="111">
        <f>'Order Sheet'!B24</f>
        <v>734173932041</v>
      </c>
      <c r="D18" s="87" t="str">
        <f>'Order Sheet'!C24</f>
        <v>PPFRTU26.2</v>
      </c>
      <c r="E18" s="28">
        <f>'Order Sheet'!G24</f>
        <v>1461.79</v>
      </c>
      <c r="F18" s="28">
        <f t="shared" si="1"/>
        <v>0</v>
      </c>
      <c r="G18" s="29"/>
      <c r="H18" s="154" t="str">
        <f>'Order Sheet'!I24</f>
        <v>y</v>
      </c>
    </row>
    <row r="19" spans="1:8" x14ac:dyDescent="0.3">
      <c r="A19" s="90"/>
      <c r="B19" s="27"/>
      <c r="C19" s="112"/>
      <c r="D19" s="26"/>
      <c r="E19" s="28" t="s">
        <v>32</v>
      </c>
      <c r="F19" s="28">
        <f>SUM(F12:F18)</f>
        <v>0</v>
      </c>
      <c r="G19" s="29"/>
      <c r="H19" s="154" t="str">
        <f>'Order Sheet'!I25</f>
        <v>Y</v>
      </c>
    </row>
    <row r="20" spans="1:8" s="10" customFormat="1" x14ac:dyDescent="0.3">
      <c r="A20" s="13"/>
      <c r="B20" s="19"/>
      <c r="C20" s="109"/>
      <c r="E20" s="61"/>
      <c r="F20" s="61"/>
      <c r="G20" s="61"/>
      <c r="H20" s="154" t="str">
        <f>'Order Sheet'!I26</f>
        <v>y</v>
      </c>
    </row>
    <row r="21" spans="1:8" s="10" customFormat="1" x14ac:dyDescent="0.3">
      <c r="A21" s="12"/>
      <c r="C21" s="105"/>
      <c r="E21"/>
      <c r="G21"/>
      <c r="H21" s="154" t="str">
        <f>'Order Sheet'!I27</f>
        <v>y</v>
      </c>
    </row>
    <row r="22" spans="1:8" ht="30.15" customHeight="1" x14ac:dyDescent="0.3">
      <c r="A22" s="20" t="s">
        <v>12</v>
      </c>
      <c r="B22" s="20" t="s">
        <v>0</v>
      </c>
      <c r="C22" s="110" t="s">
        <v>3</v>
      </c>
      <c r="D22" s="20" t="s">
        <v>61</v>
      </c>
      <c r="E22" s="20" t="s">
        <v>13</v>
      </c>
      <c r="F22" s="20" t="s">
        <v>16</v>
      </c>
      <c r="G22" s="20" t="s">
        <v>14</v>
      </c>
      <c r="H22" s="155" t="str">
        <f>'Order Sheet'!I28</f>
        <v>y/n</v>
      </c>
    </row>
    <row r="23" spans="1:8" x14ac:dyDescent="0.3">
      <c r="A23" s="165" t="e">
        <f>'Order Sheet'!#REF!</f>
        <v>#REF!</v>
      </c>
      <c r="B23" s="158" t="s">
        <v>337</v>
      </c>
      <c r="C23" s="166"/>
      <c r="D23" s="166"/>
      <c r="E23" s="167"/>
      <c r="F23" s="167"/>
      <c r="G23" s="168"/>
      <c r="H23" s="155" t="e">
        <f>'Order Sheet'!#REF!</f>
        <v>#REF!</v>
      </c>
    </row>
    <row r="24" spans="1:8" x14ac:dyDescent="0.3">
      <c r="A24" s="90">
        <f>'Order Sheet'!H30</f>
        <v>0</v>
      </c>
      <c r="B24" s="121" t="s">
        <v>360</v>
      </c>
      <c r="C24" s="111">
        <f>'Order Sheet'!B30</f>
        <v>734173940213</v>
      </c>
      <c r="D24" s="26" t="str">
        <f>'Order Sheet'!C30</f>
        <v>94021-HS</v>
      </c>
      <c r="E24" s="28">
        <f>'Order Sheet'!G30</f>
        <v>209</v>
      </c>
      <c r="F24" s="28">
        <f>A24*E24</f>
        <v>0</v>
      </c>
      <c r="G24" s="29">
        <f>'Order Sheet'!F30</f>
        <v>20</v>
      </c>
      <c r="H24" s="154" t="str">
        <f>'Order Sheet'!I30</f>
        <v>y</v>
      </c>
    </row>
    <row r="25" spans="1:8" x14ac:dyDescent="0.3">
      <c r="A25" s="90">
        <f>'Order Sheet'!H31</f>
        <v>0</v>
      </c>
      <c r="B25" s="121" t="s">
        <v>316</v>
      </c>
      <c r="C25" s="111">
        <f>'Order Sheet'!B31</f>
        <v>734173925890</v>
      </c>
      <c r="D25" s="26" t="str">
        <f>'Order Sheet'!C31</f>
        <v>92589-HS</v>
      </c>
      <c r="E25" s="28">
        <f>'Order Sheet'!G31</f>
        <v>148.6</v>
      </c>
      <c r="F25" s="28">
        <f t="shared" ref="F25:F88" si="2">A25*E25</f>
        <v>0</v>
      </c>
      <c r="G25" s="29">
        <f>'Order Sheet'!F31</f>
        <v>20</v>
      </c>
      <c r="H25" s="154" t="str">
        <f>'Order Sheet'!I31</f>
        <v>y</v>
      </c>
    </row>
    <row r="26" spans="1:8" x14ac:dyDescent="0.3">
      <c r="A26" s="90">
        <f>'Order Sheet'!H32</f>
        <v>0</v>
      </c>
      <c r="B26" s="121" t="s">
        <v>318</v>
      </c>
      <c r="C26" s="111">
        <f>'Order Sheet'!B32</f>
        <v>734173925913</v>
      </c>
      <c r="D26" s="26" t="str">
        <f>'Order Sheet'!C32</f>
        <v>92591-HS</v>
      </c>
      <c r="E26" s="28">
        <f>'Order Sheet'!G32</f>
        <v>131.19999999999999</v>
      </c>
      <c r="F26" s="28">
        <f t="shared" si="2"/>
        <v>0</v>
      </c>
      <c r="G26" s="29">
        <f>'Order Sheet'!F32</f>
        <v>16</v>
      </c>
      <c r="H26" s="154" t="str">
        <f>'Order Sheet'!I32</f>
        <v>y</v>
      </c>
    </row>
    <row r="27" spans="1:8" x14ac:dyDescent="0.3">
      <c r="A27" s="90">
        <f>'Order Sheet'!H33</f>
        <v>0</v>
      </c>
      <c r="B27" s="121" t="s">
        <v>320</v>
      </c>
      <c r="C27" s="111">
        <f>'Order Sheet'!B33</f>
        <v>734173925920</v>
      </c>
      <c r="D27" s="26" t="str">
        <f>'Order Sheet'!C33</f>
        <v>92592-HS</v>
      </c>
      <c r="E27" s="28">
        <f>'Order Sheet'!G33</f>
        <v>124.80000000000001</v>
      </c>
      <c r="F27" s="28">
        <f t="shared" si="2"/>
        <v>0</v>
      </c>
      <c r="G27" s="29">
        <f>'Order Sheet'!F33</f>
        <v>12</v>
      </c>
      <c r="H27" s="154" t="str">
        <f>'Order Sheet'!I33</f>
        <v>y</v>
      </c>
    </row>
    <row r="28" spans="1:8" x14ac:dyDescent="0.3">
      <c r="A28" s="90">
        <f>'Order Sheet'!H34</f>
        <v>0</v>
      </c>
      <c r="B28" s="121" t="s">
        <v>227</v>
      </c>
      <c r="C28" s="111">
        <f>'Order Sheet'!B34</f>
        <v>734173925937</v>
      </c>
      <c r="D28" s="26" t="str">
        <f>'Order Sheet'!C34</f>
        <v>92593-HS</v>
      </c>
      <c r="E28" s="28">
        <f>'Order Sheet'!G34</f>
        <v>126.6</v>
      </c>
      <c r="F28" s="28">
        <f t="shared" si="2"/>
        <v>0</v>
      </c>
      <c r="G28" s="29">
        <f>'Order Sheet'!F34</f>
        <v>20</v>
      </c>
      <c r="H28" s="154" t="str">
        <f>'Order Sheet'!I34</f>
        <v>y</v>
      </c>
    </row>
    <row r="29" spans="1:8" x14ac:dyDescent="0.3">
      <c r="A29" s="90">
        <f>'Order Sheet'!H35</f>
        <v>0</v>
      </c>
      <c r="B29" s="121" t="s">
        <v>176</v>
      </c>
      <c r="C29" s="111">
        <f>'Order Sheet'!B35</f>
        <v>734173915860</v>
      </c>
      <c r="D29" s="26" t="str">
        <f>'Order Sheet'!C35</f>
        <v>91586-HS</v>
      </c>
      <c r="E29" s="28">
        <f>'Order Sheet'!G35</f>
        <v>262.5</v>
      </c>
      <c r="F29" s="28">
        <f t="shared" si="2"/>
        <v>0</v>
      </c>
      <c r="G29" s="29">
        <f>'Order Sheet'!F35</f>
        <v>30</v>
      </c>
      <c r="H29" s="154" t="str">
        <f>'Order Sheet'!I35</f>
        <v>y</v>
      </c>
    </row>
    <row r="30" spans="1:8" x14ac:dyDescent="0.3">
      <c r="A30" s="90">
        <f>'Order Sheet'!H36</f>
        <v>0</v>
      </c>
      <c r="B30" s="121" t="s">
        <v>361</v>
      </c>
      <c r="C30" s="111">
        <f>'Order Sheet'!B36</f>
        <v>734173940220</v>
      </c>
      <c r="D30" s="26" t="str">
        <f>'Order Sheet'!C36</f>
        <v>94022-HS</v>
      </c>
      <c r="E30" s="28">
        <f>'Order Sheet'!G36</f>
        <v>166.8</v>
      </c>
      <c r="F30" s="28">
        <f t="shared" si="2"/>
        <v>0</v>
      </c>
      <c r="G30" s="29">
        <f>'Order Sheet'!F36</f>
        <v>8</v>
      </c>
      <c r="H30" s="154" t="str">
        <f>'Order Sheet'!I36</f>
        <v>y</v>
      </c>
    </row>
    <row r="31" spans="1:8" x14ac:dyDescent="0.3">
      <c r="A31" s="90">
        <f>'Order Sheet'!H37</f>
        <v>0</v>
      </c>
      <c r="B31" s="121" t="s">
        <v>322</v>
      </c>
      <c r="C31" s="111">
        <f>'Order Sheet'!B37</f>
        <v>734173927474</v>
      </c>
      <c r="D31" s="26" t="str">
        <f>'Order Sheet'!C37</f>
        <v>92747-HS</v>
      </c>
      <c r="E31" s="28">
        <f>'Order Sheet'!G37</f>
        <v>115.60000000000001</v>
      </c>
      <c r="F31" s="28">
        <f t="shared" si="2"/>
        <v>0</v>
      </c>
      <c r="G31" s="29">
        <f>'Order Sheet'!F37</f>
        <v>20</v>
      </c>
      <c r="H31" s="154" t="str">
        <f>'Order Sheet'!I37</f>
        <v>y</v>
      </c>
    </row>
    <row r="32" spans="1:8" x14ac:dyDescent="0.3">
      <c r="A32" s="175">
        <f>'Order Sheet'!H38</f>
        <v>0</v>
      </c>
      <c r="B32" s="169" t="s">
        <v>8</v>
      </c>
      <c r="C32" s="171">
        <f>'Order Sheet'!B38</f>
        <v>0</v>
      </c>
      <c r="D32" s="172">
        <f>'Order Sheet'!C38</f>
        <v>0</v>
      </c>
      <c r="E32" s="173">
        <f>'Order Sheet'!G38</f>
        <v>0</v>
      </c>
      <c r="F32" s="173">
        <f t="shared" si="2"/>
        <v>0</v>
      </c>
      <c r="G32" s="174">
        <f>'Order Sheet'!F38</f>
        <v>0</v>
      </c>
      <c r="H32" s="170">
        <f>'Order Sheet'!I38</f>
        <v>0</v>
      </c>
    </row>
    <row r="33" spans="1:8" x14ac:dyDescent="0.3">
      <c r="A33" s="90">
        <f>'Order Sheet'!H39</f>
        <v>0</v>
      </c>
      <c r="B33" s="121" t="s">
        <v>362</v>
      </c>
      <c r="C33" s="111">
        <f>'Order Sheet'!B39</f>
        <v>734173910896</v>
      </c>
      <c r="D33" s="26" t="str">
        <f>'Order Sheet'!C39</f>
        <v>91089-HS</v>
      </c>
      <c r="E33" s="28">
        <f>'Order Sheet'!G39</f>
        <v>123.52</v>
      </c>
      <c r="F33" s="28">
        <f t="shared" si="2"/>
        <v>0</v>
      </c>
      <c r="G33" s="29">
        <f>'Order Sheet'!F39</f>
        <v>64</v>
      </c>
      <c r="H33" s="154" t="str">
        <f>'Order Sheet'!I39</f>
        <v>y</v>
      </c>
    </row>
    <row r="34" spans="1:8" x14ac:dyDescent="0.3">
      <c r="A34" s="90">
        <f>'Order Sheet'!H40</f>
        <v>0</v>
      </c>
      <c r="B34" s="121" t="s">
        <v>363</v>
      </c>
      <c r="C34" s="111">
        <f>'Order Sheet'!B40</f>
        <v>734173910896</v>
      </c>
      <c r="D34" s="26" t="str">
        <f>'Order Sheet'!C40</f>
        <v>91089C-HS</v>
      </c>
      <c r="E34" s="28">
        <f>'Order Sheet'!G40</f>
        <v>123.52</v>
      </c>
      <c r="F34" s="28">
        <f t="shared" si="2"/>
        <v>0</v>
      </c>
      <c r="G34" s="29">
        <f>'Order Sheet'!F40</f>
        <v>64</v>
      </c>
      <c r="H34" s="154" t="str">
        <f>'Order Sheet'!I40</f>
        <v>y</v>
      </c>
    </row>
    <row r="35" spans="1:8" x14ac:dyDescent="0.3">
      <c r="A35" s="90">
        <f>'Order Sheet'!H41</f>
        <v>0</v>
      </c>
      <c r="B35" s="121" t="s">
        <v>364</v>
      </c>
      <c r="C35" s="111">
        <f>'Order Sheet'!B41</f>
        <v>734173910896</v>
      </c>
      <c r="D35" s="26" t="str">
        <f>'Order Sheet'!C41</f>
        <v>91089E-HS</v>
      </c>
      <c r="E35" s="28">
        <f>'Order Sheet'!G41</f>
        <v>123.52</v>
      </c>
      <c r="F35" s="28">
        <f t="shared" si="2"/>
        <v>0</v>
      </c>
      <c r="G35" s="29">
        <f>'Order Sheet'!F41</f>
        <v>64</v>
      </c>
      <c r="H35" s="154" t="str">
        <f>'Order Sheet'!I41</f>
        <v>y</v>
      </c>
    </row>
    <row r="36" spans="1:8" x14ac:dyDescent="0.3">
      <c r="A36" s="90">
        <f>'Order Sheet'!H42</f>
        <v>0</v>
      </c>
      <c r="B36" s="121" t="s">
        <v>365</v>
      </c>
      <c r="C36" s="111">
        <f>'Order Sheet'!B42</f>
        <v>734173910896</v>
      </c>
      <c r="D36" s="26" t="str">
        <f>'Order Sheet'!C42</f>
        <v>91089H-HS</v>
      </c>
      <c r="E36" s="28">
        <f>'Order Sheet'!G42</f>
        <v>123.52</v>
      </c>
      <c r="F36" s="28">
        <f t="shared" si="2"/>
        <v>0</v>
      </c>
      <c r="G36" s="29">
        <f>'Order Sheet'!F42</f>
        <v>64</v>
      </c>
      <c r="H36" s="154" t="str">
        <f>'Order Sheet'!I42</f>
        <v>y</v>
      </c>
    </row>
    <row r="37" spans="1:8" x14ac:dyDescent="0.3">
      <c r="A37" s="90">
        <f>'Order Sheet'!H43</f>
        <v>0</v>
      </c>
      <c r="B37" s="121" t="s">
        <v>366</v>
      </c>
      <c r="C37" s="111">
        <f>'Order Sheet'!B43</f>
        <v>734173910896</v>
      </c>
      <c r="D37" s="26" t="str">
        <f>'Order Sheet'!C43</f>
        <v>91089S-HS</v>
      </c>
      <c r="E37" s="28">
        <f>'Order Sheet'!G43</f>
        <v>123.52</v>
      </c>
      <c r="F37" s="28">
        <f t="shared" si="2"/>
        <v>0</v>
      </c>
      <c r="G37" s="29">
        <f>'Order Sheet'!F43</f>
        <v>64</v>
      </c>
      <c r="H37" s="154" t="str">
        <f>'Order Sheet'!I43</f>
        <v>y</v>
      </c>
    </row>
    <row r="38" spans="1:8" x14ac:dyDescent="0.3">
      <c r="A38" s="90">
        <f>'Order Sheet'!H44</f>
        <v>0</v>
      </c>
      <c r="B38" s="121" t="s">
        <v>367</v>
      </c>
      <c r="C38" s="111">
        <f>'Order Sheet'!B44</f>
        <v>734173910896</v>
      </c>
      <c r="D38" s="26" t="str">
        <f>'Order Sheet'!C44</f>
        <v>91089ST-HS</v>
      </c>
      <c r="E38" s="28">
        <f>'Order Sheet'!G44</f>
        <v>123.52</v>
      </c>
      <c r="F38" s="28">
        <f t="shared" si="2"/>
        <v>0</v>
      </c>
      <c r="G38" s="29">
        <f>'Order Sheet'!F44</f>
        <v>64</v>
      </c>
      <c r="H38" s="154" t="str">
        <f>'Order Sheet'!I44</f>
        <v>y</v>
      </c>
    </row>
    <row r="39" spans="1:8" x14ac:dyDescent="0.3">
      <c r="A39" s="90">
        <f>'Order Sheet'!H45</f>
        <v>0</v>
      </c>
      <c r="B39" s="121" t="s">
        <v>37</v>
      </c>
      <c r="C39" s="111">
        <f>'Order Sheet'!B45</f>
        <v>734173685862</v>
      </c>
      <c r="D39" s="26" t="str">
        <f>'Order Sheet'!C45</f>
        <v>68586-HS</v>
      </c>
      <c r="E39" s="28">
        <f>'Order Sheet'!G45</f>
        <v>117</v>
      </c>
      <c r="F39" s="28">
        <f t="shared" si="2"/>
        <v>0</v>
      </c>
      <c r="G39" s="29">
        <f>'Order Sheet'!F45</f>
        <v>36</v>
      </c>
      <c r="H39" s="154" t="str">
        <f>'Order Sheet'!I45</f>
        <v>Y</v>
      </c>
    </row>
    <row r="40" spans="1:8" x14ac:dyDescent="0.3">
      <c r="A40" s="90">
        <f>'Order Sheet'!H46</f>
        <v>0</v>
      </c>
      <c r="B40" s="121" t="s">
        <v>368</v>
      </c>
      <c r="C40" s="111">
        <f>'Order Sheet'!B46</f>
        <v>734173685862</v>
      </c>
      <c r="D40" s="26" t="str">
        <f>'Order Sheet'!C46</f>
        <v>68586HC-HS</v>
      </c>
      <c r="E40" s="28">
        <f>'Order Sheet'!G46</f>
        <v>117</v>
      </c>
      <c r="F40" s="28">
        <f t="shared" si="2"/>
        <v>0</v>
      </c>
      <c r="G40" s="29">
        <f>'Order Sheet'!F46</f>
        <v>36</v>
      </c>
      <c r="H40" s="154" t="str">
        <f>'Order Sheet'!I46</f>
        <v>No</v>
      </c>
    </row>
    <row r="41" spans="1:8" x14ac:dyDescent="0.3">
      <c r="A41" s="90">
        <f>'Order Sheet'!H47</f>
        <v>0</v>
      </c>
      <c r="B41" s="121" t="s">
        <v>252</v>
      </c>
      <c r="C41" s="111">
        <f>'Order Sheet'!B47</f>
        <v>734173926675</v>
      </c>
      <c r="D41" s="26" t="str">
        <f>'Order Sheet'!C47</f>
        <v>92667-HS</v>
      </c>
      <c r="E41" s="28">
        <f>'Order Sheet'!G47</f>
        <v>152.6</v>
      </c>
      <c r="F41" s="28">
        <f t="shared" si="2"/>
        <v>0</v>
      </c>
      <c r="G41" s="29">
        <f>'Order Sheet'!F47</f>
        <v>28</v>
      </c>
      <c r="H41" s="154" t="str">
        <f>'Order Sheet'!I47</f>
        <v>y</v>
      </c>
    </row>
    <row r="42" spans="1:8" x14ac:dyDescent="0.3">
      <c r="A42" s="90">
        <f>'Order Sheet'!H48</f>
        <v>0</v>
      </c>
      <c r="B42" s="121" t="s">
        <v>116</v>
      </c>
      <c r="C42" s="111">
        <f>'Order Sheet'!B48</f>
        <v>734173921410</v>
      </c>
      <c r="D42" s="26" t="str">
        <f>'Order Sheet'!C48</f>
        <v>92141-HS</v>
      </c>
      <c r="E42" s="28">
        <f>'Order Sheet'!G48</f>
        <v>87</v>
      </c>
      <c r="F42" s="28">
        <f t="shared" si="2"/>
        <v>0</v>
      </c>
      <c r="G42" s="29">
        <f>'Order Sheet'!F48</f>
        <v>20</v>
      </c>
      <c r="H42" s="154" t="str">
        <f>'Order Sheet'!I48</f>
        <v>No</v>
      </c>
    </row>
    <row r="43" spans="1:8" x14ac:dyDescent="0.3">
      <c r="A43" s="90">
        <f>'Order Sheet'!H49</f>
        <v>0</v>
      </c>
      <c r="B43" s="121" t="s">
        <v>369</v>
      </c>
      <c r="C43" s="111">
        <f>'Order Sheet'!B49</f>
        <v>734173701548</v>
      </c>
      <c r="D43" s="26" t="str">
        <f>'Order Sheet'!C49</f>
        <v>70154-HS</v>
      </c>
      <c r="E43" s="28">
        <f>'Order Sheet'!G49</f>
        <v>83.4</v>
      </c>
      <c r="F43" s="28">
        <f t="shared" si="2"/>
        <v>0</v>
      </c>
      <c r="G43" s="29">
        <f>'Order Sheet'!F49</f>
        <v>12</v>
      </c>
      <c r="H43" s="154" t="str">
        <f>'Order Sheet'!I49</f>
        <v>No</v>
      </c>
    </row>
    <row r="44" spans="1:8" x14ac:dyDescent="0.3">
      <c r="A44" s="90">
        <f>'Order Sheet'!H50</f>
        <v>0</v>
      </c>
      <c r="B44" s="121" t="s">
        <v>44</v>
      </c>
      <c r="C44" s="111">
        <f>'Order Sheet'!B50</f>
        <v>734173915068</v>
      </c>
      <c r="D44" s="26" t="str">
        <f>'Order Sheet'!C50</f>
        <v>91506-HS</v>
      </c>
      <c r="E44" s="28">
        <f>'Order Sheet'!G50</f>
        <v>138</v>
      </c>
      <c r="F44" s="28">
        <f t="shared" si="2"/>
        <v>0</v>
      </c>
      <c r="G44" s="29">
        <f>'Order Sheet'!F50</f>
        <v>2</v>
      </c>
      <c r="H44" s="154" t="str">
        <f>'Order Sheet'!I50</f>
        <v>No</v>
      </c>
    </row>
    <row r="45" spans="1:8" x14ac:dyDescent="0.3">
      <c r="A45" s="175">
        <f>'Order Sheet'!H51</f>
        <v>0</v>
      </c>
      <c r="B45" s="169" t="s">
        <v>181</v>
      </c>
      <c r="C45" s="171">
        <f>'Order Sheet'!B51</f>
        <v>0</v>
      </c>
      <c r="D45" s="172">
        <f>'Order Sheet'!C51</f>
        <v>0</v>
      </c>
      <c r="E45" s="173">
        <f>'Order Sheet'!G51</f>
        <v>0</v>
      </c>
      <c r="F45" s="173">
        <f t="shared" ref="F45" si="3">A45*E45</f>
        <v>0</v>
      </c>
      <c r="G45" s="174">
        <f>'Order Sheet'!F51</f>
        <v>0</v>
      </c>
      <c r="H45" s="170" t="str">
        <f>'Order Sheet'!I51</f>
        <v>y</v>
      </c>
    </row>
    <row r="46" spans="1:8" x14ac:dyDescent="0.3">
      <c r="A46" s="90">
        <f>'Order Sheet'!H52</f>
        <v>0</v>
      </c>
      <c r="B46" s="121" t="s">
        <v>244</v>
      </c>
      <c r="C46" s="111">
        <f>'Order Sheet'!B52</f>
        <v>734173925081</v>
      </c>
      <c r="D46" s="26" t="str">
        <f>'Order Sheet'!C52</f>
        <v>92508-HS</v>
      </c>
      <c r="E46" s="28">
        <f>'Order Sheet'!G52</f>
        <v>216</v>
      </c>
      <c r="F46" s="28">
        <f t="shared" si="2"/>
        <v>0</v>
      </c>
      <c r="G46" s="29">
        <f>'Order Sheet'!F52</f>
        <v>80</v>
      </c>
      <c r="H46" s="154" t="str">
        <f>'Order Sheet'!I52</f>
        <v>y</v>
      </c>
    </row>
    <row r="47" spans="1:8" x14ac:dyDescent="0.3">
      <c r="A47" s="90">
        <f>'Order Sheet'!H53</f>
        <v>0</v>
      </c>
      <c r="B47" s="121" t="s">
        <v>370</v>
      </c>
      <c r="C47" s="111">
        <f>'Order Sheet'!B53</f>
        <v>734173921427</v>
      </c>
      <c r="D47" s="26" t="str">
        <f>'Order Sheet'!C53</f>
        <v>92142-HS</v>
      </c>
      <c r="E47" s="28">
        <f>'Order Sheet'!G53</f>
        <v>156.6</v>
      </c>
      <c r="F47" s="28">
        <f t="shared" si="2"/>
        <v>0</v>
      </c>
      <c r="G47" s="29">
        <f>'Order Sheet'!F53</f>
        <v>36</v>
      </c>
      <c r="H47" s="154" t="str">
        <f>'Order Sheet'!I53</f>
        <v>No</v>
      </c>
    </row>
    <row r="48" spans="1:8" x14ac:dyDescent="0.3">
      <c r="A48" s="175">
        <f>'Order Sheet'!H54</f>
        <v>0</v>
      </c>
      <c r="B48" s="169" t="s">
        <v>122</v>
      </c>
      <c r="C48" s="171">
        <f>'Order Sheet'!B54</f>
        <v>0</v>
      </c>
      <c r="D48" s="172">
        <f>'Order Sheet'!C54</f>
        <v>0</v>
      </c>
      <c r="E48" s="173">
        <f>'Order Sheet'!G54</f>
        <v>0</v>
      </c>
      <c r="F48" s="173">
        <f t="shared" ref="F48" si="4">A48*E48</f>
        <v>0</v>
      </c>
      <c r="G48" s="174">
        <f>'Order Sheet'!F54</f>
        <v>0</v>
      </c>
      <c r="H48" s="170" t="str">
        <f>'Order Sheet'!I54</f>
        <v>y</v>
      </c>
    </row>
    <row r="49" spans="1:8" x14ac:dyDescent="0.3">
      <c r="A49" s="90">
        <f>'Order Sheet'!H55</f>
        <v>0</v>
      </c>
      <c r="B49" s="121" t="s">
        <v>345</v>
      </c>
      <c r="C49" s="111">
        <f>'Order Sheet'!B55</f>
        <v>734173911657</v>
      </c>
      <c r="D49" s="26" t="str">
        <f>'Order Sheet'!C55</f>
        <v>91165-HS</v>
      </c>
      <c r="E49" s="28">
        <f>'Order Sheet'!G55</f>
        <v>118.19999999999999</v>
      </c>
      <c r="F49" s="28">
        <f t="shared" si="2"/>
        <v>0</v>
      </c>
      <c r="G49" s="29">
        <f>'Order Sheet'!F55</f>
        <v>12</v>
      </c>
      <c r="H49" s="154" t="str">
        <f>'Order Sheet'!I55</f>
        <v>y</v>
      </c>
    </row>
    <row r="50" spans="1:8" x14ac:dyDescent="0.3">
      <c r="A50" s="90">
        <f>'Order Sheet'!H56</f>
        <v>0</v>
      </c>
      <c r="B50" s="121" t="s">
        <v>172</v>
      </c>
      <c r="C50" s="111">
        <f>'Order Sheet'!B56</f>
        <v>734173911657</v>
      </c>
      <c r="D50" s="26" t="str">
        <f>'Order Sheet'!C56</f>
        <v>91165SP-HS</v>
      </c>
      <c r="E50" s="28">
        <f>'Order Sheet'!G56</f>
        <v>118.19999999999999</v>
      </c>
      <c r="F50" s="28">
        <f t="shared" si="2"/>
        <v>0</v>
      </c>
      <c r="G50" s="29">
        <f>'Order Sheet'!F56</f>
        <v>12</v>
      </c>
      <c r="H50" s="154" t="str">
        <f>'Order Sheet'!I56</f>
        <v>y</v>
      </c>
    </row>
    <row r="51" spans="1:8" x14ac:dyDescent="0.3">
      <c r="A51" s="90">
        <f>'Order Sheet'!H57</f>
        <v>0</v>
      </c>
      <c r="B51" s="121" t="s">
        <v>123</v>
      </c>
      <c r="C51" s="111">
        <f>'Order Sheet'!B57</f>
        <v>734173924626</v>
      </c>
      <c r="D51" s="26" t="str">
        <f>'Order Sheet'!C57</f>
        <v>92462-HS</v>
      </c>
      <c r="E51" s="28">
        <f>'Order Sheet'!G57</f>
        <v>163.75</v>
      </c>
      <c r="F51" s="28">
        <f t="shared" si="2"/>
        <v>0</v>
      </c>
      <c r="G51" s="29">
        <f>'Order Sheet'!F57</f>
        <v>25</v>
      </c>
      <c r="H51" s="154" t="str">
        <f>'Order Sheet'!I57</f>
        <v>y</v>
      </c>
    </row>
    <row r="52" spans="1:8" x14ac:dyDescent="0.3">
      <c r="A52" s="90">
        <f>'Order Sheet'!H58</f>
        <v>0</v>
      </c>
      <c r="B52" s="121" t="s">
        <v>148</v>
      </c>
      <c r="C52" s="111">
        <f>'Order Sheet'!B58</f>
        <v>734173924732</v>
      </c>
      <c r="D52" s="26" t="str">
        <f>'Order Sheet'!C58</f>
        <v>92473-HS</v>
      </c>
      <c r="E52" s="28">
        <f>'Order Sheet'!G58</f>
        <v>175.2</v>
      </c>
      <c r="F52" s="28">
        <f t="shared" si="2"/>
        <v>0</v>
      </c>
      <c r="G52" s="29">
        <f>'Order Sheet'!F58</f>
        <v>16</v>
      </c>
      <c r="H52" s="154" t="str">
        <f>'Order Sheet'!I58</f>
        <v>y</v>
      </c>
    </row>
    <row r="53" spans="1:8" x14ac:dyDescent="0.3">
      <c r="A53" s="175">
        <f>'Order Sheet'!H59</f>
        <v>0</v>
      </c>
      <c r="B53" s="169" t="s">
        <v>100</v>
      </c>
      <c r="C53" s="171">
        <f>'Order Sheet'!B59</f>
        <v>0</v>
      </c>
      <c r="D53" s="172">
        <f>'Order Sheet'!C59</f>
        <v>0</v>
      </c>
      <c r="E53" s="173">
        <f>'Order Sheet'!G59</f>
        <v>0</v>
      </c>
      <c r="F53" s="173">
        <f t="shared" si="2"/>
        <v>0</v>
      </c>
      <c r="G53" s="174">
        <f>'Order Sheet'!F59</f>
        <v>0</v>
      </c>
      <c r="H53" s="170" t="str">
        <f>'Order Sheet'!I59</f>
        <v>y</v>
      </c>
    </row>
    <row r="54" spans="1:8" x14ac:dyDescent="0.3">
      <c r="A54" s="90">
        <f>'Order Sheet'!H60</f>
        <v>0</v>
      </c>
      <c r="B54" s="121" t="s">
        <v>199</v>
      </c>
      <c r="C54" s="111">
        <f>'Order Sheet'!B60</f>
        <v>734173925975</v>
      </c>
      <c r="D54" s="26" t="str">
        <f>'Order Sheet'!C60</f>
        <v>92597-HS</v>
      </c>
      <c r="E54" s="28">
        <f>'Order Sheet'!G60</f>
        <v>175.2</v>
      </c>
      <c r="F54" s="28">
        <f t="shared" si="2"/>
        <v>0</v>
      </c>
      <c r="G54" s="29">
        <f>'Order Sheet'!F60</f>
        <v>16</v>
      </c>
      <c r="H54" s="154" t="str">
        <f>'Order Sheet'!I60</f>
        <v>y</v>
      </c>
    </row>
    <row r="55" spans="1:8" ht="27.6" x14ac:dyDescent="0.3">
      <c r="A55" s="90">
        <f>'Order Sheet'!H61</f>
        <v>0</v>
      </c>
      <c r="B55" s="121" t="s">
        <v>346</v>
      </c>
      <c r="C55" s="111">
        <f>'Order Sheet'!B61</f>
        <v>734173912234</v>
      </c>
      <c r="D55" s="26" t="str">
        <f>'Order Sheet'!C61</f>
        <v>91223-HS</v>
      </c>
      <c r="E55" s="28">
        <f>'Order Sheet'!G61</f>
        <v>260.15999999999997</v>
      </c>
      <c r="F55" s="28">
        <f t="shared" si="2"/>
        <v>0</v>
      </c>
      <c r="G55" s="29">
        <f>'Order Sheet'!F61</f>
        <v>24</v>
      </c>
      <c r="H55" s="154" t="str">
        <f>'Order Sheet'!I61</f>
        <v>y</v>
      </c>
    </row>
    <row r="56" spans="1:8" x14ac:dyDescent="0.3">
      <c r="A56" s="90">
        <f>'Order Sheet'!H62</f>
        <v>0</v>
      </c>
      <c r="B56" s="121" t="s">
        <v>190</v>
      </c>
      <c r="C56" s="111">
        <f>'Order Sheet'!B62</f>
        <v>734173922165</v>
      </c>
      <c r="D56" s="26" t="str">
        <f>'Order Sheet'!C62</f>
        <v>92216-HS</v>
      </c>
      <c r="E56" s="28">
        <f>'Order Sheet'!G62</f>
        <v>286.2</v>
      </c>
      <c r="F56" s="28">
        <f t="shared" si="2"/>
        <v>0</v>
      </c>
      <c r="G56" s="29">
        <f>'Order Sheet'!F62</f>
        <v>36</v>
      </c>
      <c r="H56" s="154" t="str">
        <f>'Order Sheet'!I62</f>
        <v>y</v>
      </c>
    </row>
    <row r="57" spans="1:8" x14ac:dyDescent="0.3">
      <c r="A57" s="90">
        <f>'Order Sheet'!H63</f>
        <v>0</v>
      </c>
      <c r="B57" s="121" t="s">
        <v>229</v>
      </c>
      <c r="C57" s="111">
        <f>'Order Sheet'!B63</f>
        <v>734173926460</v>
      </c>
      <c r="D57" s="26" t="str">
        <f>'Order Sheet'!C63</f>
        <v>92646-HS</v>
      </c>
      <c r="E57" s="28">
        <f>'Order Sheet'!G63</f>
        <v>250.79999999999998</v>
      </c>
      <c r="F57" s="28">
        <f t="shared" si="2"/>
        <v>0</v>
      </c>
      <c r="G57" s="29">
        <f>'Order Sheet'!F63</f>
        <v>24</v>
      </c>
      <c r="H57" s="154" t="str">
        <f>'Order Sheet'!I63</f>
        <v>y</v>
      </c>
    </row>
    <row r="58" spans="1:8" ht="27.6" x14ac:dyDescent="0.3">
      <c r="A58" s="90">
        <f>'Order Sheet'!H64</f>
        <v>0</v>
      </c>
      <c r="B58" s="147" t="s">
        <v>347</v>
      </c>
      <c r="C58" s="148">
        <f>'Order Sheet'!B64</f>
        <v>734173927382</v>
      </c>
      <c r="D58" s="149" t="str">
        <f>'Order Sheet'!C64</f>
        <v>92738-HS</v>
      </c>
      <c r="E58" s="150">
        <f>'Order Sheet'!G64</f>
        <v>237.6</v>
      </c>
      <c r="F58" s="150">
        <f t="shared" si="2"/>
        <v>0</v>
      </c>
      <c r="G58" s="151" t="str">
        <f>'Order Sheet'!F64</f>
        <v>24 pieces</v>
      </c>
      <c r="H58" s="154" t="str">
        <f>'Order Sheet'!I64</f>
        <v>y</v>
      </c>
    </row>
    <row r="59" spans="1:8" x14ac:dyDescent="0.3">
      <c r="A59" s="90">
        <f>'Order Sheet'!H65</f>
        <v>0</v>
      </c>
      <c r="B59" s="121" t="s">
        <v>49</v>
      </c>
      <c r="C59" s="111">
        <f>'Order Sheet'!B65</f>
        <v>734173915822</v>
      </c>
      <c r="D59" s="26" t="str">
        <f>'Order Sheet'!C65</f>
        <v>91582-HS</v>
      </c>
      <c r="E59" s="28">
        <f>'Order Sheet'!G65</f>
        <v>224.39999999999998</v>
      </c>
      <c r="F59" s="28">
        <f t="shared" si="2"/>
        <v>0</v>
      </c>
      <c r="G59" s="29">
        <f>'Order Sheet'!F65</f>
        <v>24</v>
      </c>
      <c r="H59" s="154" t="str">
        <f>'Order Sheet'!I65</f>
        <v>y</v>
      </c>
    </row>
    <row r="60" spans="1:8" x14ac:dyDescent="0.3">
      <c r="A60" s="90">
        <f>'Order Sheet'!H66</f>
        <v>0</v>
      </c>
      <c r="B60" s="121" t="s">
        <v>51</v>
      </c>
      <c r="C60" s="111">
        <f>'Order Sheet'!B66</f>
        <v>734173915839</v>
      </c>
      <c r="D60" s="26" t="str">
        <f>'Order Sheet'!C66</f>
        <v>91583-HS</v>
      </c>
      <c r="E60" s="28">
        <f>'Order Sheet'!G66</f>
        <v>211.20000000000002</v>
      </c>
      <c r="F60" s="28">
        <f t="shared" si="2"/>
        <v>0</v>
      </c>
      <c r="G60" s="29">
        <f>'Order Sheet'!F66</f>
        <v>24</v>
      </c>
      <c r="H60" s="154" t="str">
        <f>'Order Sheet'!I66</f>
        <v>y</v>
      </c>
    </row>
    <row r="61" spans="1:8" ht="27.6" x14ac:dyDescent="0.3">
      <c r="A61" s="90">
        <f>'Order Sheet'!H67</f>
        <v>0</v>
      </c>
      <c r="B61" s="147" t="s">
        <v>348</v>
      </c>
      <c r="C61" s="148">
        <f>'Order Sheet'!B67</f>
        <v>734173915877</v>
      </c>
      <c r="D61" s="149" t="str">
        <f>'Order Sheet'!C67</f>
        <v>91587-HS</v>
      </c>
      <c r="E61" s="150">
        <f>'Order Sheet'!G67</f>
        <v>217.8</v>
      </c>
      <c r="F61" s="150">
        <f t="shared" si="2"/>
        <v>0</v>
      </c>
      <c r="G61" s="151" t="str">
        <f>'Order Sheet'!F67</f>
        <v>24 pieces</v>
      </c>
      <c r="H61" s="154" t="str">
        <f>'Order Sheet'!I67</f>
        <v>y</v>
      </c>
    </row>
    <row r="62" spans="1:8" x14ac:dyDescent="0.3">
      <c r="A62" s="90">
        <f>'Order Sheet'!H68</f>
        <v>0</v>
      </c>
      <c r="B62" s="121" t="s">
        <v>371</v>
      </c>
      <c r="C62" s="111">
        <f>'Order Sheet'!B68</f>
        <v>734173927610</v>
      </c>
      <c r="D62" s="26" t="str">
        <f>'Order Sheet'!C68</f>
        <v>92761-HS</v>
      </c>
      <c r="E62" s="28">
        <f>'Order Sheet'!G68</f>
        <v>197.39999999999998</v>
      </c>
      <c r="F62" s="28">
        <f t="shared" si="2"/>
        <v>0</v>
      </c>
      <c r="G62" s="29">
        <f>'Order Sheet'!F68</f>
        <v>12</v>
      </c>
      <c r="H62" s="154" t="str">
        <f>'Order Sheet'!I68</f>
        <v>No</v>
      </c>
    </row>
    <row r="63" spans="1:8" x14ac:dyDescent="0.3">
      <c r="A63" s="90">
        <f>'Order Sheet'!H69</f>
        <v>0</v>
      </c>
      <c r="B63" s="121" t="s">
        <v>329</v>
      </c>
      <c r="C63" s="111">
        <f>'Order Sheet'!B69</f>
        <v>734173927894</v>
      </c>
      <c r="D63" s="26" t="str">
        <f>'Order Sheet'!C69</f>
        <v>92789-B</v>
      </c>
      <c r="E63" s="28">
        <f>'Order Sheet'!G69</f>
        <v>210</v>
      </c>
      <c r="F63" s="28">
        <f t="shared" si="2"/>
        <v>0</v>
      </c>
      <c r="G63" s="29">
        <f>'Order Sheet'!F69</f>
        <v>24</v>
      </c>
      <c r="H63" s="154" t="str">
        <f>'Order Sheet'!I69</f>
        <v>y</v>
      </c>
    </row>
    <row r="64" spans="1:8" x14ac:dyDescent="0.3">
      <c r="A64" s="90">
        <f>'Order Sheet'!H70</f>
        <v>0</v>
      </c>
      <c r="B64" s="121" t="s">
        <v>331</v>
      </c>
      <c r="C64" s="111">
        <f>'Order Sheet'!B70</f>
        <v>734173927871</v>
      </c>
      <c r="D64" s="26" t="str">
        <f>'Order Sheet'!C70</f>
        <v>92787-B</v>
      </c>
      <c r="E64" s="28">
        <f>'Order Sheet'!G70</f>
        <v>210</v>
      </c>
      <c r="F64" s="28">
        <f t="shared" si="2"/>
        <v>0</v>
      </c>
      <c r="G64" s="29">
        <f>'Order Sheet'!F70</f>
        <v>24</v>
      </c>
      <c r="H64" s="154" t="str">
        <f>'Order Sheet'!I70</f>
        <v>y</v>
      </c>
    </row>
    <row r="65" spans="1:8" x14ac:dyDescent="0.3">
      <c r="A65" s="90">
        <f>'Order Sheet'!H71</f>
        <v>0</v>
      </c>
      <c r="B65" s="121" t="s">
        <v>333</v>
      </c>
      <c r="C65" s="111">
        <f>'Order Sheet'!B71</f>
        <v>734173927900</v>
      </c>
      <c r="D65" s="26" t="str">
        <f>'Order Sheet'!C71</f>
        <v>92790-B</v>
      </c>
      <c r="E65" s="28">
        <f>'Order Sheet'!G71</f>
        <v>210</v>
      </c>
      <c r="F65" s="28">
        <f t="shared" si="2"/>
        <v>0</v>
      </c>
      <c r="G65" s="29">
        <f>'Order Sheet'!F71</f>
        <v>24</v>
      </c>
      <c r="H65" s="154" t="str">
        <f>'Order Sheet'!I71</f>
        <v>y</v>
      </c>
    </row>
    <row r="66" spans="1:8" ht="27.6" x14ac:dyDescent="0.3">
      <c r="A66" s="90">
        <f>'Order Sheet'!H72</f>
        <v>0</v>
      </c>
      <c r="B66" s="147" t="s">
        <v>335</v>
      </c>
      <c r="C66" s="148">
        <f>'Order Sheet'!B72</f>
        <v>734173940169</v>
      </c>
      <c r="D66" s="149" t="str">
        <f>'Order Sheet'!C72</f>
        <v>94016-HS</v>
      </c>
      <c r="E66" s="150">
        <f>'Order Sheet'!G72</f>
        <v>210</v>
      </c>
      <c r="F66" s="150">
        <f t="shared" si="2"/>
        <v>0</v>
      </c>
      <c r="G66" s="151">
        <f>'Order Sheet'!F72</f>
        <v>24</v>
      </c>
      <c r="H66" s="154" t="str">
        <f>'Order Sheet'!I72</f>
        <v>y</v>
      </c>
    </row>
    <row r="67" spans="1:8" x14ac:dyDescent="0.3">
      <c r="A67" s="90">
        <f>'Order Sheet'!H73</f>
        <v>0</v>
      </c>
      <c r="B67" s="121" t="s">
        <v>274</v>
      </c>
      <c r="C67" s="111">
        <f>'Order Sheet'!B73</f>
        <v>734173927597</v>
      </c>
      <c r="D67" s="26" t="str">
        <f>'Order Sheet'!C73</f>
        <v>92759-HS</v>
      </c>
      <c r="E67" s="28">
        <f>'Order Sheet'!G73</f>
        <v>171</v>
      </c>
      <c r="F67" s="28">
        <f t="shared" si="2"/>
        <v>0</v>
      </c>
      <c r="G67" s="29">
        <f>'Order Sheet'!F73</f>
        <v>12</v>
      </c>
      <c r="H67" s="154" t="str">
        <f>'Order Sheet'!I73</f>
        <v>y</v>
      </c>
    </row>
    <row r="68" spans="1:8" x14ac:dyDescent="0.3">
      <c r="A68" s="90">
        <f>'Order Sheet'!H74</f>
        <v>0</v>
      </c>
      <c r="B68" s="121" t="s">
        <v>275</v>
      </c>
      <c r="C68" s="111">
        <f>'Order Sheet'!B74</f>
        <v>734173927580</v>
      </c>
      <c r="D68" s="26" t="str">
        <f>'Order Sheet'!C74</f>
        <v>92758-HS</v>
      </c>
      <c r="E68" s="28">
        <f>'Order Sheet'!G74</f>
        <v>171</v>
      </c>
      <c r="F68" s="28">
        <f t="shared" si="2"/>
        <v>0</v>
      </c>
      <c r="G68" s="29">
        <f>'Order Sheet'!F74</f>
        <v>12</v>
      </c>
      <c r="H68" s="154" t="str">
        <f>'Order Sheet'!I74</f>
        <v>y</v>
      </c>
    </row>
    <row r="69" spans="1:8" x14ac:dyDescent="0.3">
      <c r="A69" s="90">
        <f>'Order Sheet'!H75</f>
        <v>0</v>
      </c>
      <c r="B69" s="121" t="s">
        <v>276</v>
      </c>
      <c r="C69" s="111">
        <f>'Order Sheet'!B75</f>
        <v>734173927603</v>
      </c>
      <c r="D69" s="26" t="str">
        <f>'Order Sheet'!C75</f>
        <v>92760-HS</v>
      </c>
      <c r="E69" s="28">
        <f>'Order Sheet'!G75</f>
        <v>171</v>
      </c>
      <c r="F69" s="28">
        <f t="shared" si="2"/>
        <v>0</v>
      </c>
      <c r="G69" s="29">
        <f>'Order Sheet'!F75</f>
        <v>12</v>
      </c>
      <c r="H69" s="154" t="str">
        <f>'Order Sheet'!I75</f>
        <v>y</v>
      </c>
    </row>
    <row r="70" spans="1:8" ht="27.6" x14ac:dyDescent="0.3">
      <c r="A70" s="90">
        <f>'Order Sheet'!H76</f>
        <v>0</v>
      </c>
      <c r="B70" s="147" t="s">
        <v>304</v>
      </c>
      <c r="C70" s="148">
        <f>'Order Sheet'!B76</f>
        <v>734173927689</v>
      </c>
      <c r="D70" s="149" t="str">
        <f>'Order Sheet'!C76</f>
        <v>92768-HS</v>
      </c>
      <c r="E70" s="150">
        <f>'Order Sheet'!G76</f>
        <v>171</v>
      </c>
      <c r="F70" s="150">
        <f t="shared" si="2"/>
        <v>0</v>
      </c>
      <c r="G70" s="151" t="str">
        <f>'Order Sheet'!F76</f>
        <v>12 pieces</v>
      </c>
      <c r="H70" s="154" t="str">
        <f>'Order Sheet'!I76</f>
        <v>y</v>
      </c>
    </row>
    <row r="71" spans="1:8" x14ac:dyDescent="0.3">
      <c r="A71" s="90">
        <f>'Order Sheet'!H77</f>
        <v>0</v>
      </c>
      <c r="B71" s="121" t="s">
        <v>202</v>
      </c>
      <c r="C71" s="111">
        <f>'Order Sheet'!B77</f>
        <v>734173926040</v>
      </c>
      <c r="D71" s="26" t="str">
        <f>'Order Sheet'!C77</f>
        <v>92604-HS</v>
      </c>
      <c r="E71" s="28">
        <f>'Order Sheet'!G77</f>
        <v>206.25</v>
      </c>
      <c r="F71" s="28">
        <f t="shared" si="2"/>
        <v>0</v>
      </c>
      <c r="G71" s="29">
        <f>'Order Sheet'!F77</f>
        <v>25</v>
      </c>
      <c r="H71" s="154" t="str">
        <f>'Order Sheet'!I77</f>
        <v>y</v>
      </c>
    </row>
    <row r="72" spans="1:8" x14ac:dyDescent="0.3">
      <c r="A72" s="90">
        <f>'Order Sheet'!H78</f>
        <v>0</v>
      </c>
      <c r="B72" s="121" t="s">
        <v>225</v>
      </c>
      <c r="C72" s="111">
        <f>'Order Sheet'!B78</f>
        <v>734173926088</v>
      </c>
      <c r="D72" s="26" t="str">
        <f>'Order Sheet'!C78</f>
        <v>92608-HS</v>
      </c>
      <c r="E72" s="28">
        <f>'Order Sheet'!G78</f>
        <v>210.4</v>
      </c>
      <c r="F72" s="28">
        <f t="shared" si="2"/>
        <v>0</v>
      </c>
      <c r="G72" s="29">
        <f>'Order Sheet'!F78</f>
        <v>16</v>
      </c>
      <c r="H72" s="154" t="str">
        <f>'Order Sheet'!I78</f>
        <v>y</v>
      </c>
    </row>
    <row r="73" spans="1:8" x14ac:dyDescent="0.3">
      <c r="A73" s="90">
        <f>'Order Sheet'!H79</f>
        <v>0</v>
      </c>
      <c r="B73" s="121" t="s">
        <v>151</v>
      </c>
      <c r="C73" s="111">
        <f>'Order Sheet'!B79</f>
        <v>734173924633</v>
      </c>
      <c r="D73" s="26" t="str">
        <f>'Order Sheet'!C79</f>
        <v>92463-HS</v>
      </c>
      <c r="E73" s="28">
        <f>'Order Sheet'!G79</f>
        <v>245.6</v>
      </c>
      <c r="F73" s="28">
        <f t="shared" si="2"/>
        <v>0</v>
      </c>
      <c r="G73" s="29">
        <f>'Order Sheet'!F79</f>
        <v>16</v>
      </c>
      <c r="H73" s="154" t="str">
        <f>'Order Sheet'!I79</f>
        <v>y</v>
      </c>
    </row>
    <row r="74" spans="1:8" x14ac:dyDescent="0.3">
      <c r="A74" s="90">
        <f>'Order Sheet'!H80</f>
        <v>0</v>
      </c>
      <c r="B74" s="147" t="s">
        <v>342</v>
      </c>
      <c r="C74" s="148">
        <f>'Order Sheet'!B80</f>
        <v>734173940305</v>
      </c>
      <c r="D74" s="149" t="str">
        <f>'Order Sheet'!C80</f>
        <v>94030-HS</v>
      </c>
      <c r="E74" s="150">
        <f>'Order Sheet'!G80</f>
        <v>228</v>
      </c>
      <c r="F74" s="150">
        <f t="shared" si="2"/>
        <v>0</v>
      </c>
      <c r="G74" s="151" t="str">
        <f>'Order Sheet'!F80</f>
        <v>16 pieces</v>
      </c>
      <c r="H74" s="154" t="str">
        <f>'Order Sheet'!I80</f>
        <v>y</v>
      </c>
    </row>
    <row r="75" spans="1:8" x14ac:dyDescent="0.3">
      <c r="A75" s="90">
        <f>'Order Sheet'!H81</f>
        <v>0</v>
      </c>
      <c r="B75" s="121" t="s">
        <v>341</v>
      </c>
      <c r="C75" s="111">
        <f>'Order Sheet'!B81</f>
        <v>734173927481</v>
      </c>
      <c r="D75" s="26" t="str">
        <f>'Order Sheet'!C81</f>
        <v>92748-HS</v>
      </c>
      <c r="E75" s="28">
        <f>'Order Sheet'!G81</f>
        <v>187</v>
      </c>
      <c r="F75" s="28">
        <f t="shared" si="2"/>
        <v>0</v>
      </c>
      <c r="G75" s="29">
        <f>'Order Sheet'!F81</f>
        <v>20</v>
      </c>
      <c r="H75" s="154" t="str">
        <f>'Order Sheet'!I81</f>
        <v>y</v>
      </c>
    </row>
    <row r="76" spans="1:8" x14ac:dyDescent="0.3">
      <c r="A76" s="90">
        <f>'Order Sheet'!H82</f>
        <v>0</v>
      </c>
      <c r="B76" s="121" t="s">
        <v>264</v>
      </c>
      <c r="C76" s="111">
        <f>'Order Sheet'!B82</f>
        <v>734173927498</v>
      </c>
      <c r="D76" s="26" t="str">
        <f>'Order Sheet'!C82</f>
        <v>92749-HS</v>
      </c>
      <c r="E76" s="28">
        <f>'Order Sheet'!G82</f>
        <v>187</v>
      </c>
      <c r="F76" s="28">
        <f t="shared" si="2"/>
        <v>0</v>
      </c>
      <c r="G76" s="29">
        <f>'Order Sheet'!F82</f>
        <v>20</v>
      </c>
      <c r="H76" s="154" t="str">
        <f>'Order Sheet'!I82</f>
        <v>y</v>
      </c>
    </row>
    <row r="77" spans="1:8" ht="27.6" x14ac:dyDescent="0.3">
      <c r="A77" s="90">
        <f>'Order Sheet'!H83</f>
        <v>0</v>
      </c>
      <c r="B77" s="147" t="s">
        <v>349</v>
      </c>
      <c r="C77" s="148">
        <f>'Order Sheet'!B83</f>
        <v>734173927672</v>
      </c>
      <c r="D77" s="149" t="str">
        <f>'Order Sheet'!C83</f>
        <v>92767-HS</v>
      </c>
      <c r="E77" s="150">
        <f>'Order Sheet'!G83</f>
        <v>187</v>
      </c>
      <c r="F77" s="150">
        <f t="shared" si="2"/>
        <v>0</v>
      </c>
      <c r="G77" s="151" t="str">
        <f>'Order Sheet'!F83</f>
        <v>20 pieces</v>
      </c>
      <c r="H77" s="154" t="str">
        <f>'Order Sheet'!I83</f>
        <v>y</v>
      </c>
    </row>
    <row r="78" spans="1:8" x14ac:dyDescent="0.3">
      <c r="A78" s="90">
        <f>'Order Sheet'!H84</f>
        <v>0</v>
      </c>
      <c r="B78" s="121" t="s">
        <v>110</v>
      </c>
      <c r="C78" s="111">
        <f>'Order Sheet'!B84</f>
        <v>734173921595</v>
      </c>
      <c r="D78" s="26" t="str">
        <f>'Order Sheet'!C84</f>
        <v>92159-HS</v>
      </c>
      <c r="E78" s="28">
        <f>'Order Sheet'!G84</f>
        <v>250.79999999999998</v>
      </c>
      <c r="F78" s="28">
        <f t="shared" si="2"/>
        <v>0</v>
      </c>
      <c r="G78" s="29">
        <f>'Order Sheet'!F84</f>
        <v>24</v>
      </c>
      <c r="H78" s="154" t="str">
        <f>'Order Sheet'!I84</f>
        <v>y</v>
      </c>
    </row>
    <row r="79" spans="1:8" x14ac:dyDescent="0.3">
      <c r="A79" s="90">
        <f>'Order Sheet'!H85</f>
        <v>0</v>
      </c>
      <c r="B79" s="121" t="s">
        <v>205</v>
      </c>
      <c r="C79" s="111">
        <f>'Order Sheet'!B85</f>
        <v>734173926056</v>
      </c>
      <c r="D79" s="26" t="str">
        <f>'Order Sheet'!C85</f>
        <v>92605-HS</v>
      </c>
      <c r="E79" s="28">
        <f>'Order Sheet'!G85</f>
        <v>250.79999999999998</v>
      </c>
      <c r="F79" s="28">
        <f t="shared" si="2"/>
        <v>0</v>
      </c>
      <c r="G79" s="29">
        <f>'Order Sheet'!F85</f>
        <v>24</v>
      </c>
      <c r="H79" s="154" t="str">
        <f>'Order Sheet'!I85</f>
        <v>y</v>
      </c>
    </row>
    <row r="80" spans="1:8" x14ac:dyDescent="0.3">
      <c r="A80" s="90">
        <f>'Order Sheet'!H86</f>
        <v>0</v>
      </c>
      <c r="B80" s="121" t="s">
        <v>206</v>
      </c>
      <c r="C80" s="111">
        <f>'Order Sheet'!B86</f>
        <v>734173926071</v>
      </c>
      <c r="D80" s="26" t="str">
        <f>'Order Sheet'!C86</f>
        <v>92607-HS</v>
      </c>
      <c r="E80" s="28">
        <f>'Order Sheet'!G86</f>
        <v>237.60000000000002</v>
      </c>
      <c r="F80" s="28">
        <f t="shared" si="2"/>
        <v>0</v>
      </c>
      <c r="G80" s="29">
        <f>'Order Sheet'!F86</f>
        <v>24</v>
      </c>
      <c r="H80" s="154" t="str">
        <f>'Order Sheet'!I86</f>
        <v>y</v>
      </c>
    </row>
    <row r="81" spans="1:8" x14ac:dyDescent="0.3">
      <c r="A81" s="90">
        <f>'Order Sheet'!H87</f>
        <v>0</v>
      </c>
      <c r="B81" s="121" t="s">
        <v>372</v>
      </c>
      <c r="C81" s="111">
        <f>'Order Sheet'!B87</f>
        <v>734173921601</v>
      </c>
      <c r="D81" s="26" t="str">
        <f>'Order Sheet'!C87</f>
        <v>92160-HS</v>
      </c>
      <c r="E81" s="28">
        <f>'Order Sheet'!G87</f>
        <v>250.79999999999998</v>
      </c>
      <c r="F81" s="28">
        <f t="shared" si="2"/>
        <v>0</v>
      </c>
      <c r="G81" s="29">
        <f>'Order Sheet'!F87</f>
        <v>24</v>
      </c>
      <c r="H81" s="154" t="str">
        <f>'Order Sheet'!I87</f>
        <v>y</v>
      </c>
    </row>
    <row r="82" spans="1:8" ht="27.6" x14ac:dyDescent="0.3">
      <c r="A82" s="90">
        <f>'Order Sheet'!H88</f>
        <v>0</v>
      </c>
      <c r="B82" s="147" t="s">
        <v>350</v>
      </c>
      <c r="C82" s="148">
        <f>'Order Sheet'!B88</f>
        <v>734173921717</v>
      </c>
      <c r="D82" s="149" t="str">
        <f>'Order Sheet'!C88</f>
        <v>92171-HS</v>
      </c>
      <c r="E82" s="150">
        <f>'Order Sheet'!G88</f>
        <v>247.5</v>
      </c>
      <c r="F82" s="150">
        <f t="shared" si="2"/>
        <v>0</v>
      </c>
      <c r="G82" s="151" t="str">
        <f>'Order Sheet'!F88</f>
        <v>24 pieces</v>
      </c>
      <c r="H82" s="154" t="str">
        <f>'Order Sheet'!I88</f>
        <v>y</v>
      </c>
    </row>
    <row r="83" spans="1:8" x14ac:dyDescent="0.3">
      <c r="A83" s="90">
        <f>'Order Sheet'!H89</f>
        <v>0</v>
      </c>
      <c r="B83" s="121" t="s">
        <v>285</v>
      </c>
      <c r="C83" s="111">
        <f>'Order Sheet'!B89</f>
        <v>734173927665</v>
      </c>
      <c r="D83" s="26" t="str">
        <f>'Order Sheet'!C89</f>
        <v>92766-HS</v>
      </c>
      <c r="E83" s="28">
        <f>'Order Sheet'!G89</f>
        <v>175.5</v>
      </c>
      <c r="F83" s="28">
        <f t="shared" si="2"/>
        <v>0</v>
      </c>
      <c r="G83" s="29">
        <f>'Order Sheet'!F89</f>
        <v>10</v>
      </c>
      <c r="H83" s="154" t="str">
        <f>'Order Sheet'!I89</f>
        <v>No</v>
      </c>
    </row>
    <row r="84" spans="1:8" ht="27.6" x14ac:dyDescent="0.3">
      <c r="A84" s="90">
        <f>'Order Sheet'!H90</f>
        <v>0</v>
      </c>
      <c r="B84" s="147" t="s">
        <v>311</v>
      </c>
      <c r="C84" s="148">
        <f>'Order Sheet'!B90</f>
        <v>734173927863</v>
      </c>
      <c r="D84" s="149" t="str">
        <f>'Order Sheet'!C90</f>
        <v>92786-HS</v>
      </c>
      <c r="E84" s="150">
        <f>'Order Sheet'!G90</f>
        <v>205.65</v>
      </c>
      <c r="F84" s="150">
        <f t="shared" si="2"/>
        <v>0</v>
      </c>
      <c r="G84" s="151" t="str">
        <f>'Order Sheet'!F90</f>
        <v>23 pieces</v>
      </c>
      <c r="H84" s="154" t="str">
        <f>'Order Sheet'!I90</f>
        <v>No</v>
      </c>
    </row>
    <row r="85" spans="1:8" x14ac:dyDescent="0.3">
      <c r="A85" s="175">
        <f>'Order Sheet'!H91</f>
        <v>0</v>
      </c>
      <c r="B85" s="169" t="s">
        <v>101</v>
      </c>
      <c r="C85" s="171">
        <f>'Order Sheet'!B91</f>
        <v>0</v>
      </c>
      <c r="D85" s="172">
        <f>'Order Sheet'!C91</f>
        <v>0</v>
      </c>
      <c r="E85" s="173">
        <f>'Order Sheet'!G91</f>
        <v>0</v>
      </c>
      <c r="F85" s="173">
        <f t="shared" si="2"/>
        <v>0</v>
      </c>
      <c r="G85" s="174">
        <f>'Order Sheet'!F91</f>
        <v>0</v>
      </c>
      <c r="H85" s="170" t="str">
        <f>'Order Sheet'!I91</f>
        <v>y</v>
      </c>
    </row>
    <row r="86" spans="1:8" x14ac:dyDescent="0.3">
      <c r="A86" s="90">
        <f>'Order Sheet'!H92</f>
        <v>0</v>
      </c>
      <c r="B86" s="121" t="s">
        <v>328</v>
      </c>
      <c r="C86" s="111">
        <f>'Order Sheet'!B92</f>
        <v>734173913804</v>
      </c>
      <c r="D86" s="26" t="str">
        <f>'Order Sheet'!C92</f>
        <v>91380-HS</v>
      </c>
      <c r="E86" s="28">
        <f>'Order Sheet'!G92</f>
        <v>197.64000000000001</v>
      </c>
      <c r="F86" s="28">
        <f t="shared" si="2"/>
        <v>0</v>
      </c>
      <c r="G86" s="29">
        <f>'Order Sheet'!F92</f>
        <v>36</v>
      </c>
      <c r="H86" s="154" t="str">
        <f>'Order Sheet'!I92</f>
        <v>y</v>
      </c>
    </row>
    <row r="87" spans="1:8" x14ac:dyDescent="0.3">
      <c r="A87" s="90">
        <f>'Order Sheet'!H93</f>
        <v>0</v>
      </c>
      <c r="B87" s="121" t="s">
        <v>192</v>
      </c>
      <c r="C87" s="111">
        <f>'Order Sheet'!B93</f>
        <v>734173925845</v>
      </c>
      <c r="D87" s="26" t="str">
        <f>'Order Sheet'!C93</f>
        <v>92584-HS</v>
      </c>
      <c r="E87" s="28">
        <f>'Order Sheet'!G93</f>
        <v>163.75</v>
      </c>
      <c r="F87" s="28">
        <f t="shared" si="2"/>
        <v>0</v>
      </c>
      <c r="G87" s="29">
        <f>'Order Sheet'!F93</f>
        <v>25</v>
      </c>
      <c r="H87" s="154" t="str">
        <f>'Order Sheet'!I93</f>
        <v>y</v>
      </c>
    </row>
    <row r="88" spans="1:8" x14ac:dyDescent="0.3">
      <c r="A88" s="90">
        <f>'Order Sheet'!H94</f>
        <v>0</v>
      </c>
      <c r="B88" s="121" t="s">
        <v>269</v>
      </c>
      <c r="C88" s="111">
        <f>'Order Sheet'!B94</f>
        <v>734173921458</v>
      </c>
      <c r="D88" s="26" t="str">
        <f>'Order Sheet'!C94</f>
        <v>92145-HS</v>
      </c>
      <c r="E88" s="28">
        <f>'Order Sheet'!G94</f>
        <v>197.64000000000001</v>
      </c>
      <c r="F88" s="28">
        <f t="shared" si="2"/>
        <v>0</v>
      </c>
      <c r="G88" s="29">
        <f>'Order Sheet'!F94</f>
        <v>36</v>
      </c>
      <c r="H88" s="154" t="str">
        <f>'Order Sheet'!I94</f>
        <v>y</v>
      </c>
    </row>
    <row r="89" spans="1:8" x14ac:dyDescent="0.3">
      <c r="A89" s="90">
        <f>'Order Sheet'!H95</f>
        <v>0</v>
      </c>
      <c r="B89" s="121" t="s">
        <v>373</v>
      </c>
      <c r="C89" s="111">
        <f>'Order Sheet'!B95</f>
        <v>734173913491</v>
      </c>
      <c r="D89" s="26" t="str">
        <f>'Order Sheet'!C95</f>
        <v>91349-HS</v>
      </c>
      <c r="E89" s="28">
        <f>'Order Sheet'!G95</f>
        <v>184</v>
      </c>
      <c r="F89" s="28">
        <f t="shared" ref="F89:F152" si="5">A89*E89</f>
        <v>0</v>
      </c>
      <c r="G89" s="29">
        <f>'Order Sheet'!F95</f>
        <v>16</v>
      </c>
      <c r="H89" s="154" t="str">
        <f>'Order Sheet'!I95</f>
        <v>y</v>
      </c>
    </row>
    <row r="90" spans="1:8" ht="27.6" x14ac:dyDescent="0.3">
      <c r="A90" s="90">
        <f>'Order Sheet'!H96</f>
        <v>0</v>
      </c>
      <c r="B90" s="147" t="s">
        <v>351</v>
      </c>
      <c r="C90" s="148">
        <f>'Order Sheet'!B96</f>
        <v>734173921700</v>
      </c>
      <c r="D90" s="149" t="str">
        <f>'Order Sheet'!C96</f>
        <v>92170-HS</v>
      </c>
      <c r="E90" s="150">
        <f>'Order Sheet'!G96</f>
        <v>190.82</v>
      </c>
      <c r="F90" s="150">
        <f t="shared" si="5"/>
        <v>0</v>
      </c>
      <c r="G90" s="151" t="str">
        <f>'Order Sheet'!F96</f>
        <v>26 pieces</v>
      </c>
      <c r="H90" s="154" t="str">
        <f>'Order Sheet'!I96</f>
        <v>y</v>
      </c>
    </row>
    <row r="91" spans="1:8" x14ac:dyDescent="0.3">
      <c r="A91" s="90">
        <f>'Order Sheet'!H97</f>
        <v>0</v>
      </c>
      <c r="B91" s="121" t="s">
        <v>374</v>
      </c>
      <c r="C91" s="111">
        <f>'Order Sheet'!B97</f>
        <v>734173914832</v>
      </c>
      <c r="D91" s="26" t="str">
        <f>'Order Sheet'!C97</f>
        <v>91483-HS</v>
      </c>
      <c r="E91" s="28">
        <f>'Order Sheet'!G97</f>
        <v>148.04999999999998</v>
      </c>
      <c r="F91" s="28">
        <f t="shared" si="5"/>
        <v>0</v>
      </c>
      <c r="G91" s="29">
        <f>'Order Sheet'!F97</f>
        <v>9</v>
      </c>
      <c r="H91" s="154" t="str">
        <f>'Order Sheet'!I97</f>
        <v>y</v>
      </c>
    </row>
    <row r="92" spans="1:8" ht="18.600000000000001" customHeight="1" x14ac:dyDescent="0.3">
      <c r="A92" s="90">
        <f>'Order Sheet'!H98</f>
        <v>0</v>
      </c>
      <c r="B92" s="121" t="s">
        <v>352</v>
      </c>
      <c r="C92" s="111">
        <f>'Order Sheet'!B98</f>
        <v>734173921854</v>
      </c>
      <c r="D92" s="26" t="str">
        <f>'Order Sheet'!C98</f>
        <v>92185-HS</v>
      </c>
      <c r="E92" s="28">
        <f>'Order Sheet'!G98</f>
        <v>165</v>
      </c>
      <c r="F92" s="28">
        <f t="shared" si="5"/>
        <v>0</v>
      </c>
      <c r="G92" s="29">
        <f>'Order Sheet'!F98</f>
        <v>20</v>
      </c>
      <c r="H92" s="154" t="str">
        <f>'Order Sheet'!I98</f>
        <v>y</v>
      </c>
    </row>
    <row r="93" spans="1:8" x14ac:dyDescent="0.3">
      <c r="A93" s="90">
        <f>'Order Sheet'!H99</f>
        <v>0</v>
      </c>
      <c r="B93" s="121" t="s">
        <v>353</v>
      </c>
      <c r="C93" s="111">
        <f>'Order Sheet'!B99</f>
        <v>734173922127</v>
      </c>
      <c r="D93" s="26" t="str">
        <f>'Order Sheet'!C99</f>
        <v>92212-HS</v>
      </c>
      <c r="E93" s="28">
        <f>'Order Sheet'!G99</f>
        <v>132</v>
      </c>
      <c r="F93" s="28">
        <f t="shared" si="5"/>
        <v>0</v>
      </c>
      <c r="G93" s="29">
        <f>'Order Sheet'!F99</f>
        <v>16</v>
      </c>
      <c r="H93" s="154" t="str">
        <f>'Order Sheet'!I99</f>
        <v>Y</v>
      </c>
    </row>
    <row r="94" spans="1:8" x14ac:dyDescent="0.3">
      <c r="A94" s="90">
        <f>'Order Sheet'!H100</f>
        <v>0</v>
      </c>
      <c r="B94" s="121" t="s">
        <v>104</v>
      </c>
      <c r="C94" s="111">
        <f>'Order Sheet'!B100</f>
        <v>734173921878</v>
      </c>
      <c r="D94" s="26" t="str">
        <f>'Order Sheet'!C100</f>
        <v>92187-HS</v>
      </c>
      <c r="E94" s="28">
        <f>'Order Sheet'!G100</f>
        <v>219</v>
      </c>
      <c r="F94" s="28">
        <f t="shared" si="5"/>
        <v>0</v>
      </c>
      <c r="G94" s="29">
        <f>'Order Sheet'!F100</f>
        <v>20</v>
      </c>
      <c r="H94" s="154" t="str">
        <f>'Order Sheet'!I100</f>
        <v>y</v>
      </c>
    </row>
    <row r="95" spans="1:8" x14ac:dyDescent="0.3">
      <c r="A95" s="90">
        <f>'Order Sheet'!H101</f>
        <v>0</v>
      </c>
      <c r="B95" s="121" t="s">
        <v>131</v>
      </c>
      <c r="C95" s="111">
        <f>'Order Sheet'!B101</f>
        <v>734173924619</v>
      </c>
      <c r="D95" s="26" t="str">
        <f>'Order Sheet'!C101</f>
        <v>92461-HS</v>
      </c>
      <c r="E95" s="28">
        <f>'Order Sheet'!G101</f>
        <v>184</v>
      </c>
      <c r="F95" s="28">
        <f t="shared" si="5"/>
        <v>0</v>
      </c>
      <c r="G95" s="29">
        <f>'Order Sheet'!F101</f>
        <v>16</v>
      </c>
      <c r="H95" s="154" t="str">
        <f>'Order Sheet'!I101</f>
        <v>y</v>
      </c>
    </row>
    <row r="96" spans="1:8" x14ac:dyDescent="0.3">
      <c r="A96" s="90">
        <f>'Order Sheet'!H102</f>
        <v>0</v>
      </c>
      <c r="B96" s="121" t="s">
        <v>127</v>
      </c>
      <c r="C96" s="111">
        <f>'Order Sheet'!B102</f>
        <v>734173912425</v>
      </c>
      <c r="D96" s="26" t="str">
        <f>'Order Sheet'!C102</f>
        <v>91242-HS</v>
      </c>
      <c r="E96" s="28">
        <f>'Order Sheet'!G102</f>
        <v>197.64000000000001</v>
      </c>
      <c r="F96" s="28">
        <f t="shared" si="5"/>
        <v>0</v>
      </c>
      <c r="G96" s="29">
        <f>'Order Sheet'!F102</f>
        <v>36</v>
      </c>
      <c r="H96" s="154" t="str">
        <f>'Order Sheet'!I102</f>
        <v>y</v>
      </c>
    </row>
    <row r="97" spans="1:8" x14ac:dyDescent="0.3">
      <c r="A97" s="90">
        <f>'Order Sheet'!H103</f>
        <v>0</v>
      </c>
      <c r="B97" s="121" t="s">
        <v>272</v>
      </c>
      <c r="C97" s="111">
        <f>'Order Sheet'!B103</f>
        <v>734173927535</v>
      </c>
      <c r="D97" s="26" t="str">
        <f>'Order Sheet'!C103</f>
        <v>92753-HS</v>
      </c>
      <c r="E97" s="28">
        <f>'Order Sheet'!G103</f>
        <v>235.79999999999998</v>
      </c>
      <c r="F97" s="28">
        <f t="shared" si="5"/>
        <v>0</v>
      </c>
      <c r="G97" s="29">
        <f>'Order Sheet'!F103</f>
        <v>36</v>
      </c>
      <c r="H97" s="154" t="str">
        <f>'Order Sheet'!I103</f>
        <v>y</v>
      </c>
    </row>
    <row r="98" spans="1:8" ht="27.6" x14ac:dyDescent="0.3">
      <c r="A98" s="90">
        <f>'Order Sheet'!H104</f>
        <v>0</v>
      </c>
      <c r="B98" s="147" t="s">
        <v>301</v>
      </c>
      <c r="C98" s="148">
        <f>'Order Sheet'!B104</f>
        <v>734173927702</v>
      </c>
      <c r="D98" s="149" t="str">
        <f>'Order Sheet'!C104</f>
        <v>92770-HS</v>
      </c>
      <c r="E98" s="150">
        <f>'Order Sheet'!G104</f>
        <v>216.72</v>
      </c>
      <c r="F98" s="150">
        <f t="shared" si="5"/>
        <v>0</v>
      </c>
      <c r="G98" s="151" t="str">
        <f>'Order Sheet'!F104</f>
        <v>36 pieces</v>
      </c>
      <c r="H98" s="154" t="str">
        <f>'Order Sheet'!I104</f>
        <v>y</v>
      </c>
    </row>
    <row r="99" spans="1:8" x14ac:dyDescent="0.3">
      <c r="A99" s="90">
        <f>'Order Sheet'!H105</f>
        <v>0</v>
      </c>
      <c r="B99" s="121" t="s">
        <v>354</v>
      </c>
      <c r="C99" s="111">
        <f>'Order Sheet'!B105</f>
        <v>734173912364</v>
      </c>
      <c r="D99" s="26" t="str">
        <f>'Order Sheet'!C105</f>
        <v>91236-HS</v>
      </c>
      <c r="E99" s="28">
        <f>'Order Sheet'!G105</f>
        <v>188.28000000000003</v>
      </c>
      <c r="F99" s="28">
        <f t="shared" si="5"/>
        <v>0</v>
      </c>
      <c r="G99" s="29">
        <f>'Order Sheet'!F105</f>
        <v>36</v>
      </c>
      <c r="H99" s="154" t="str">
        <f>'Order Sheet'!I105</f>
        <v>y</v>
      </c>
    </row>
    <row r="100" spans="1:8" x14ac:dyDescent="0.3">
      <c r="A100" s="90">
        <f>'Order Sheet'!H106</f>
        <v>0</v>
      </c>
      <c r="B100" s="121" t="s">
        <v>355</v>
      </c>
      <c r="C100" s="111">
        <f>'Order Sheet'!B106</f>
        <v>734173912371</v>
      </c>
      <c r="D100" s="26" t="str">
        <f>'Order Sheet'!C106</f>
        <v>91237-HS</v>
      </c>
      <c r="E100" s="28">
        <f>'Order Sheet'!G106</f>
        <v>175.2</v>
      </c>
      <c r="F100" s="28">
        <f t="shared" si="5"/>
        <v>0</v>
      </c>
      <c r="G100" s="29">
        <f>'Order Sheet'!F106</f>
        <v>16</v>
      </c>
      <c r="H100" s="154" t="str">
        <f>'Order Sheet'!I106</f>
        <v>y</v>
      </c>
    </row>
    <row r="101" spans="1:8" ht="27.6" x14ac:dyDescent="0.3">
      <c r="A101" s="90">
        <f>'Order Sheet'!H107</f>
        <v>0</v>
      </c>
      <c r="B101" s="147" t="s">
        <v>356</v>
      </c>
      <c r="C101" s="148">
        <f>'Order Sheet'!B107</f>
        <v>734173913657</v>
      </c>
      <c r="D101" s="149" t="str">
        <f>'Order Sheet'!C107</f>
        <v>91365-HS</v>
      </c>
      <c r="E101" s="150">
        <f>'Order Sheet'!G107</f>
        <v>181.74</v>
      </c>
      <c r="F101" s="150">
        <f t="shared" si="5"/>
        <v>0</v>
      </c>
      <c r="G101" s="151" t="str">
        <f>'Order Sheet'!F107</f>
        <v>26 pieces</v>
      </c>
      <c r="H101" s="154" t="str">
        <f>'Order Sheet'!I107</f>
        <v>y</v>
      </c>
    </row>
    <row r="102" spans="1:8" x14ac:dyDescent="0.3">
      <c r="A102" s="90">
        <f>'Order Sheet'!H108</f>
        <v>0</v>
      </c>
      <c r="B102" s="121" t="s">
        <v>357</v>
      </c>
      <c r="C102" s="111">
        <f>'Order Sheet'!B108</f>
        <v>734173913033</v>
      </c>
      <c r="D102" s="26" t="str">
        <f>'Order Sheet'!C108</f>
        <v>91303-HS</v>
      </c>
      <c r="E102" s="28">
        <f>'Order Sheet'!G108</f>
        <v>171</v>
      </c>
      <c r="F102" s="28">
        <f t="shared" si="5"/>
        <v>0</v>
      </c>
      <c r="G102" s="29">
        <f>'Order Sheet'!F108</f>
        <v>12</v>
      </c>
      <c r="H102" s="154" t="str">
        <f>'Order Sheet'!I108</f>
        <v>y</v>
      </c>
    </row>
    <row r="103" spans="1:8" x14ac:dyDescent="0.3">
      <c r="A103" s="90">
        <f>'Order Sheet'!H109</f>
        <v>0</v>
      </c>
      <c r="B103" s="121" t="s">
        <v>273</v>
      </c>
      <c r="C103" s="111">
        <f>'Order Sheet'!B109</f>
        <v>734173927542</v>
      </c>
      <c r="D103" s="26" t="str">
        <f>'Order Sheet'!C109</f>
        <v>92754-HS</v>
      </c>
      <c r="E103" s="28">
        <f>'Order Sheet'!G109</f>
        <v>157.6</v>
      </c>
      <c r="F103" s="28">
        <f t="shared" si="5"/>
        <v>0</v>
      </c>
      <c r="G103" s="29">
        <f>'Order Sheet'!F109</f>
        <v>16</v>
      </c>
      <c r="H103" s="154" t="str">
        <f>'Order Sheet'!I109</f>
        <v>y</v>
      </c>
    </row>
    <row r="104" spans="1:8" x14ac:dyDescent="0.3">
      <c r="A104" s="90">
        <f>'Order Sheet'!H110</f>
        <v>0</v>
      </c>
      <c r="B104" s="121" t="s">
        <v>196</v>
      </c>
      <c r="C104" s="111">
        <f>'Order Sheet'!B110</f>
        <v>734173925883</v>
      </c>
      <c r="D104" s="26" t="str">
        <f>'Order Sheet'!C110</f>
        <v>92588-HS</v>
      </c>
      <c r="E104" s="28">
        <f>'Order Sheet'!G110</f>
        <v>184</v>
      </c>
      <c r="F104" s="28">
        <f t="shared" si="5"/>
        <v>0</v>
      </c>
      <c r="G104" s="29">
        <f>'Order Sheet'!F110</f>
        <v>16</v>
      </c>
      <c r="H104" s="154" t="str">
        <f>'Order Sheet'!I110</f>
        <v>y</v>
      </c>
    </row>
    <row r="105" spans="1:8" x14ac:dyDescent="0.3">
      <c r="A105" s="90">
        <f>'Order Sheet'!H111</f>
        <v>0</v>
      </c>
      <c r="B105" s="121" t="s">
        <v>277</v>
      </c>
      <c r="C105" s="111">
        <f>'Order Sheet'!B111</f>
        <v>734173927627</v>
      </c>
      <c r="D105" s="26" t="str">
        <f>'Order Sheet'!C111</f>
        <v>92762-HS</v>
      </c>
      <c r="E105" s="28">
        <f>'Order Sheet'!G111</f>
        <v>116.55</v>
      </c>
      <c r="F105" s="28">
        <f t="shared" si="5"/>
        <v>0</v>
      </c>
      <c r="G105" s="29">
        <f>'Order Sheet'!F111</f>
        <v>9</v>
      </c>
      <c r="H105" s="154" t="str">
        <f>'Order Sheet'!I111</f>
        <v>y</v>
      </c>
    </row>
    <row r="106" spans="1:8" x14ac:dyDescent="0.3">
      <c r="A106" s="90">
        <f>'Order Sheet'!H112</f>
        <v>0</v>
      </c>
      <c r="B106" s="121" t="s">
        <v>118</v>
      </c>
      <c r="C106" s="111">
        <f>'Order Sheet'!B112</f>
        <v>734173701623</v>
      </c>
      <c r="D106" s="26" t="str">
        <f>'Order Sheet'!C112</f>
        <v>70162-HS</v>
      </c>
      <c r="E106" s="28">
        <f>'Order Sheet'!G112</f>
        <v>114.4</v>
      </c>
      <c r="F106" s="28">
        <f t="shared" si="5"/>
        <v>0</v>
      </c>
      <c r="G106" s="29">
        <f>'Order Sheet'!F112</f>
        <v>16</v>
      </c>
      <c r="H106" s="154" t="str">
        <f>'Order Sheet'!I112</f>
        <v>y</v>
      </c>
    </row>
    <row r="107" spans="1:8" x14ac:dyDescent="0.3">
      <c r="A107" s="90">
        <f>'Order Sheet'!H113</f>
        <v>0</v>
      </c>
      <c r="B107" s="121" t="s">
        <v>120</v>
      </c>
      <c r="C107" s="111">
        <f>'Order Sheet'!B113</f>
        <v>734173701555</v>
      </c>
      <c r="D107" s="26" t="str">
        <f>'Order Sheet'!C113</f>
        <v>70155-HS</v>
      </c>
      <c r="E107" s="28">
        <f>'Order Sheet'!G113</f>
        <v>118.19999999999999</v>
      </c>
      <c r="F107" s="28">
        <f t="shared" si="5"/>
        <v>0</v>
      </c>
      <c r="G107" s="29">
        <f>'Order Sheet'!F113</f>
        <v>12</v>
      </c>
      <c r="H107" s="154" t="str">
        <f>'Order Sheet'!I113</f>
        <v>y</v>
      </c>
    </row>
    <row r="108" spans="1:8" x14ac:dyDescent="0.3">
      <c r="A108" s="90">
        <f>'Order Sheet'!H114</f>
        <v>0</v>
      </c>
      <c r="B108" s="121" t="s">
        <v>375</v>
      </c>
      <c r="C108" s="111">
        <f>'Order Sheet'!B114</f>
        <v>734173914849</v>
      </c>
      <c r="D108" s="26" t="str">
        <f>'Order Sheet'!C114</f>
        <v>91484-HS</v>
      </c>
      <c r="E108" s="28">
        <f>'Order Sheet'!G114</f>
        <v>155.39999999999998</v>
      </c>
      <c r="F108" s="28">
        <f t="shared" si="5"/>
        <v>0</v>
      </c>
      <c r="G108" s="29">
        <f>'Order Sheet'!F114</f>
        <v>12</v>
      </c>
      <c r="H108" s="154" t="str">
        <f>'Order Sheet'!I114</f>
        <v>y</v>
      </c>
    </row>
    <row r="109" spans="1:8" x14ac:dyDescent="0.3">
      <c r="A109" s="90">
        <f>'Order Sheet'!H115</f>
        <v>0</v>
      </c>
      <c r="B109" s="121" t="s">
        <v>200</v>
      </c>
      <c r="C109" s="111">
        <f>'Order Sheet'!B115</f>
        <v>734173925982</v>
      </c>
      <c r="D109" s="26" t="str">
        <f>'Order Sheet'!C115</f>
        <v>92598-HS</v>
      </c>
      <c r="E109" s="28">
        <f>'Order Sheet'!G115</f>
        <v>153</v>
      </c>
      <c r="F109" s="28">
        <f t="shared" si="5"/>
        <v>0</v>
      </c>
      <c r="G109" s="29">
        <f>'Order Sheet'!F115</f>
        <v>9</v>
      </c>
      <c r="H109" s="154" t="str">
        <f>'Order Sheet'!I115</f>
        <v>y</v>
      </c>
    </row>
    <row r="110" spans="1:8" x14ac:dyDescent="0.3">
      <c r="A110" s="90">
        <f>'Order Sheet'!H116</f>
        <v>0</v>
      </c>
      <c r="B110" s="121" t="s">
        <v>201</v>
      </c>
      <c r="C110" s="111">
        <f>'Order Sheet'!B116</f>
        <v>734173925999</v>
      </c>
      <c r="D110" s="26" t="str">
        <f>'Order Sheet'!C116</f>
        <v>92599-HS</v>
      </c>
      <c r="E110" s="28">
        <f>'Order Sheet'!G116</f>
        <v>197.64000000000001</v>
      </c>
      <c r="F110" s="28">
        <f t="shared" si="5"/>
        <v>0</v>
      </c>
      <c r="G110" s="29">
        <f>'Order Sheet'!F116</f>
        <v>36</v>
      </c>
      <c r="H110" s="154" t="str">
        <f>'Order Sheet'!I116</f>
        <v>y</v>
      </c>
    </row>
    <row r="111" spans="1:8" ht="27.6" x14ac:dyDescent="0.3">
      <c r="A111" s="90">
        <f>'Order Sheet'!H117</f>
        <v>0</v>
      </c>
      <c r="B111" s="147" t="s">
        <v>234</v>
      </c>
      <c r="C111" s="148">
        <f>'Order Sheet'!B117</f>
        <v>734173926477</v>
      </c>
      <c r="D111" s="149" t="str">
        <f>'Order Sheet'!C117</f>
        <v>92647-HS</v>
      </c>
      <c r="E111" s="150">
        <f>'Order Sheet'!G117</f>
        <v>149.82</v>
      </c>
      <c r="F111" s="150">
        <f t="shared" si="5"/>
        <v>0</v>
      </c>
      <c r="G111" s="151" t="str">
        <f>'Order Sheet'!F117</f>
        <v>21 pieces</v>
      </c>
      <c r="H111" s="154" t="str">
        <f>'Order Sheet'!I117</f>
        <v>y</v>
      </c>
    </row>
    <row r="112" spans="1:8" x14ac:dyDescent="0.3">
      <c r="A112" s="90">
        <f>'Order Sheet'!H118</f>
        <v>0</v>
      </c>
      <c r="B112" s="121" t="s">
        <v>185</v>
      </c>
      <c r="C112" s="111">
        <f>'Order Sheet'!B118</f>
        <v>734173925289</v>
      </c>
      <c r="D112" s="26" t="str">
        <f>'Order Sheet'!C118</f>
        <v>92528-HS</v>
      </c>
      <c r="E112" s="28">
        <f>'Order Sheet'!G118</f>
        <v>184</v>
      </c>
      <c r="F112" s="28">
        <f t="shared" si="5"/>
        <v>0</v>
      </c>
      <c r="G112" s="29">
        <f>'Order Sheet'!F118</f>
        <v>16</v>
      </c>
      <c r="H112" s="154" t="str">
        <f>'Order Sheet'!I118</f>
        <v>y</v>
      </c>
    </row>
    <row r="113" spans="1:8" x14ac:dyDescent="0.3">
      <c r="A113" s="90">
        <f>'Order Sheet'!H119</f>
        <v>0</v>
      </c>
      <c r="B113" s="121" t="s">
        <v>376</v>
      </c>
      <c r="C113" s="111">
        <f>'Order Sheet'!B119</f>
        <v>734173921755</v>
      </c>
      <c r="D113" s="26" t="str">
        <f>'Order Sheet'!C119</f>
        <v>92175-HS</v>
      </c>
      <c r="E113" s="28">
        <f>'Order Sheet'!G119</f>
        <v>163.75</v>
      </c>
      <c r="F113" s="28">
        <f t="shared" si="5"/>
        <v>0</v>
      </c>
      <c r="G113" s="29">
        <f>'Order Sheet'!F119</f>
        <v>25</v>
      </c>
      <c r="H113" s="154" t="str">
        <f>'Order Sheet'!I119</f>
        <v>y</v>
      </c>
    </row>
    <row r="114" spans="1:8" x14ac:dyDescent="0.3">
      <c r="A114" s="90">
        <f>'Order Sheet'!H120</f>
        <v>0</v>
      </c>
      <c r="B114" s="121" t="s">
        <v>278</v>
      </c>
      <c r="C114" s="111">
        <f>'Order Sheet'!B120</f>
        <v>734173927573</v>
      </c>
      <c r="D114" s="26" t="str">
        <f>'Order Sheet'!C120</f>
        <v>92757-HS</v>
      </c>
      <c r="E114" s="28">
        <f>'Order Sheet'!G120</f>
        <v>166.4</v>
      </c>
      <c r="F114" s="28">
        <f t="shared" si="5"/>
        <v>0</v>
      </c>
      <c r="G114" s="29">
        <f>'Order Sheet'!F120</f>
        <v>16</v>
      </c>
      <c r="H114" s="154" t="str">
        <f>'Order Sheet'!I120</f>
        <v>y</v>
      </c>
    </row>
    <row r="115" spans="1:8" x14ac:dyDescent="0.3">
      <c r="A115" s="90">
        <f>'Order Sheet'!H121</f>
        <v>0</v>
      </c>
      <c r="B115" s="121" t="s">
        <v>161</v>
      </c>
      <c r="C115" s="111">
        <f>'Order Sheet'!B121</f>
        <v>734173921816</v>
      </c>
      <c r="D115" s="26" t="str">
        <f>'Order Sheet'!C121</f>
        <v>92181-HS</v>
      </c>
      <c r="E115" s="28">
        <f>'Order Sheet'!G121</f>
        <v>217.79999999999998</v>
      </c>
      <c r="F115" s="28">
        <f t="shared" si="5"/>
        <v>0</v>
      </c>
      <c r="G115" s="29">
        <f>'Order Sheet'!F121</f>
        <v>36</v>
      </c>
      <c r="H115" s="154" t="str">
        <f>'Order Sheet'!I121</f>
        <v>y</v>
      </c>
    </row>
    <row r="116" spans="1:8" x14ac:dyDescent="0.3">
      <c r="A116" s="90">
        <f>'Order Sheet'!H122</f>
        <v>0</v>
      </c>
      <c r="B116" s="121" t="s">
        <v>162</v>
      </c>
      <c r="C116" s="111">
        <f>'Order Sheet'!B122</f>
        <v>734173921823</v>
      </c>
      <c r="D116" s="26" t="str">
        <f>'Order Sheet'!C122</f>
        <v>92182-HS</v>
      </c>
      <c r="E116" s="28">
        <f>'Order Sheet'!G122</f>
        <v>246.25</v>
      </c>
      <c r="F116" s="28">
        <f t="shared" si="5"/>
        <v>0</v>
      </c>
      <c r="G116" s="29">
        <f>'Order Sheet'!F122</f>
        <v>25</v>
      </c>
      <c r="H116" s="154" t="str">
        <f>'Order Sheet'!I122</f>
        <v>no</v>
      </c>
    </row>
    <row r="117" spans="1:8" x14ac:dyDescent="0.3">
      <c r="A117" s="90">
        <f>'Order Sheet'!H123</f>
        <v>0</v>
      </c>
      <c r="B117" s="121" t="s">
        <v>203</v>
      </c>
      <c r="C117" s="111">
        <f>'Order Sheet'!B123</f>
        <v>734173926019</v>
      </c>
      <c r="D117" s="26" t="str">
        <f>'Order Sheet'!C123</f>
        <v>92601-HS</v>
      </c>
      <c r="E117" s="28">
        <f>'Order Sheet'!G123</f>
        <v>128.25</v>
      </c>
      <c r="F117" s="28">
        <f t="shared" si="5"/>
        <v>0</v>
      </c>
      <c r="G117" s="29">
        <f>'Order Sheet'!F123</f>
        <v>9</v>
      </c>
      <c r="H117" s="154" t="str">
        <f>'Order Sheet'!I123</f>
        <v>y</v>
      </c>
    </row>
    <row r="118" spans="1:8" x14ac:dyDescent="0.3">
      <c r="A118" s="90">
        <f>'Order Sheet'!H124</f>
        <v>0</v>
      </c>
      <c r="B118" s="121" t="s">
        <v>130</v>
      </c>
      <c r="C118" s="111">
        <f>'Order Sheet'!B124</f>
        <v>734173912760</v>
      </c>
      <c r="D118" s="26" t="str">
        <f>'Order Sheet'!C124</f>
        <v>91276-HS</v>
      </c>
      <c r="E118" s="28">
        <f>'Order Sheet'!G124</f>
        <v>171.60000000000002</v>
      </c>
      <c r="F118" s="28">
        <f t="shared" si="5"/>
        <v>0</v>
      </c>
      <c r="G118" s="29">
        <f>'Order Sheet'!F124</f>
        <v>24</v>
      </c>
      <c r="H118" s="154" t="str">
        <f>'Order Sheet'!I124</f>
        <v>y</v>
      </c>
    </row>
    <row r="119" spans="1:8" x14ac:dyDescent="0.3">
      <c r="A119" s="90">
        <f>'Order Sheet'!H125</f>
        <v>0</v>
      </c>
      <c r="B119" s="121" t="s">
        <v>279</v>
      </c>
      <c r="C119" s="111">
        <f>'Order Sheet'!B125</f>
        <v>734173927559</v>
      </c>
      <c r="D119" s="26" t="str">
        <f>'Order Sheet'!C125</f>
        <v>92755-HS</v>
      </c>
      <c r="E119" s="28">
        <f>'Order Sheet'!G125</f>
        <v>138</v>
      </c>
      <c r="F119" s="28">
        <f t="shared" si="5"/>
        <v>0</v>
      </c>
      <c r="G119" s="29">
        <f>'Order Sheet'!F125</f>
        <v>12</v>
      </c>
      <c r="H119" s="154" t="str">
        <f>'Order Sheet'!I125</f>
        <v>No</v>
      </c>
    </row>
    <row r="120" spans="1:8" x14ac:dyDescent="0.3">
      <c r="A120" s="90">
        <f>'Order Sheet'!H126</f>
        <v>0</v>
      </c>
      <c r="B120" s="121" t="s">
        <v>113</v>
      </c>
      <c r="C120" s="111">
        <f>'Order Sheet'!B126</f>
        <v>734173914764</v>
      </c>
      <c r="D120" s="26" t="str">
        <f>'Order Sheet'!C126</f>
        <v>91476-HS</v>
      </c>
      <c r="E120" s="28">
        <f>'Order Sheet'!G126</f>
        <v>175.2</v>
      </c>
      <c r="F120" s="28">
        <f t="shared" si="5"/>
        <v>0</v>
      </c>
      <c r="G120" s="29">
        <f>'Order Sheet'!F126</f>
        <v>16</v>
      </c>
      <c r="H120" s="154" t="str">
        <f>'Order Sheet'!I126</f>
        <v>y</v>
      </c>
    </row>
    <row r="121" spans="1:8" x14ac:dyDescent="0.3">
      <c r="A121" s="90">
        <f>'Order Sheet'!H127</f>
        <v>0</v>
      </c>
      <c r="B121" s="121" t="s">
        <v>133</v>
      </c>
      <c r="C121" s="111">
        <f>'Order Sheet'!B127</f>
        <v>734173924657</v>
      </c>
      <c r="D121" s="26" t="str">
        <f>'Order Sheet'!C127</f>
        <v>92465-HS</v>
      </c>
      <c r="E121" s="28">
        <f>'Order Sheet'!G127</f>
        <v>163.75</v>
      </c>
      <c r="F121" s="28">
        <f t="shared" si="5"/>
        <v>0</v>
      </c>
      <c r="G121" s="29">
        <f>'Order Sheet'!F127</f>
        <v>25</v>
      </c>
      <c r="H121" s="154" t="str">
        <f>'Order Sheet'!I127</f>
        <v>y</v>
      </c>
    </row>
    <row r="122" spans="1:8" x14ac:dyDescent="0.3">
      <c r="A122" s="90">
        <f>'Order Sheet'!H128</f>
        <v>0</v>
      </c>
      <c r="B122" s="121" t="s">
        <v>134</v>
      </c>
      <c r="C122" s="111">
        <f>'Order Sheet'!B128</f>
        <v>734173924671</v>
      </c>
      <c r="D122" s="26" t="str">
        <f>'Order Sheet'!C128</f>
        <v>92467-HS</v>
      </c>
      <c r="E122" s="28">
        <f>'Order Sheet'!G128</f>
        <v>188.28000000000003</v>
      </c>
      <c r="F122" s="28">
        <f t="shared" si="5"/>
        <v>0</v>
      </c>
      <c r="G122" s="29">
        <f>'Order Sheet'!F128</f>
        <v>36</v>
      </c>
      <c r="H122" s="154" t="str">
        <f>'Order Sheet'!I128</f>
        <v>y</v>
      </c>
    </row>
    <row r="123" spans="1:8" x14ac:dyDescent="0.3">
      <c r="A123" s="90">
        <f>'Order Sheet'!H129</f>
        <v>0</v>
      </c>
      <c r="B123" s="121" t="s">
        <v>204</v>
      </c>
      <c r="C123" s="111">
        <f>'Order Sheet'!B129</f>
        <v>734173926026</v>
      </c>
      <c r="D123" s="26" t="str">
        <f>'Order Sheet'!C129</f>
        <v>92602-HS</v>
      </c>
      <c r="E123" s="28">
        <f>'Order Sheet'!G129</f>
        <v>101.75</v>
      </c>
      <c r="F123" s="28">
        <f t="shared" si="5"/>
        <v>0</v>
      </c>
      <c r="G123" s="29">
        <f>'Order Sheet'!F129</f>
        <v>5</v>
      </c>
      <c r="H123" s="154" t="str">
        <f>'Order Sheet'!I129</f>
        <v>Y</v>
      </c>
    </row>
    <row r="124" spans="1:8" x14ac:dyDescent="0.3">
      <c r="A124" s="90">
        <f>'Order Sheet'!H130</f>
        <v>0</v>
      </c>
      <c r="B124" s="121" t="s">
        <v>280</v>
      </c>
      <c r="C124" s="111">
        <f>'Order Sheet'!B130</f>
        <v>734173927528</v>
      </c>
      <c r="D124" s="26" t="str">
        <f>'Order Sheet'!C130</f>
        <v>92752-HS</v>
      </c>
      <c r="E124" s="28">
        <f>'Order Sheet'!G130</f>
        <v>197.64000000000001</v>
      </c>
      <c r="F124" s="28">
        <f t="shared" si="5"/>
        <v>0</v>
      </c>
      <c r="G124" s="29">
        <f>'Order Sheet'!F130</f>
        <v>36</v>
      </c>
      <c r="H124" s="154" t="str">
        <f>'Order Sheet'!I130</f>
        <v>y</v>
      </c>
    </row>
    <row r="125" spans="1:8" x14ac:dyDescent="0.3">
      <c r="A125" s="90">
        <f>'Order Sheet'!H131</f>
        <v>0</v>
      </c>
      <c r="B125" s="121" t="s">
        <v>191</v>
      </c>
      <c r="C125" s="111">
        <f>'Order Sheet'!B131</f>
        <v>734173925272</v>
      </c>
      <c r="D125" s="26" t="str">
        <f>'Order Sheet'!C131</f>
        <v>92527-HS</v>
      </c>
      <c r="E125" s="28">
        <f>'Order Sheet'!G131</f>
        <v>184</v>
      </c>
      <c r="F125" s="28">
        <f t="shared" si="5"/>
        <v>0</v>
      </c>
      <c r="G125" s="29">
        <f>'Order Sheet'!F131</f>
        <v>16</v>
      </c>
      <c r="H125" s="154" t="str">
        <f>'Order Sheet'!I131</f>
        <v>y</v>
      </c>
    </row>
    <row r="126" spans="1:8" x14ac:dyDescent="0.3">
      <c r="A126" s="90">
        <f>'Order Sheet'!H132</f>
        <v>0</v>
      </c>
      <c r="B126" s="121" t="s">
        <v>377</v>
      </c>
      <c r="C126" s="111">
        <f>'Order Sheet'!B132</f>
        <v>734173921786</v>
      </c>
      <c r="D126" s="26" t="str">
        <f>'Order Sheet'!C132</f>
        <v>92178-HS</v>
      </c>
      <c r="E126" s="28">
        <f>'Order Sheet'!G132</f>
        <v>158.4</v>
      </c>
      <c r="F126" s="28">
        <f t="shared" si="5"/>
        <v>0</v>
      </c>
      <c r="G126" s="29">
        <f>'Order Sheet'!F132</f>
        <v>9</v>
      </c>
      <c r="H126" s="154" t="str">
        <f>'Order Sheet'!I132</f>
        <v>y</v>
      </c>
    </row>
    <row r="127" spans="1:8" x14ac:dyDescent="0.3">
      <c r="A127" s="90">
        <f>'Order Sheet'!H133</f>
        <v>0</v>
      </c>
      <c r="B127" s="121" t="s">
        <v>165</v>
      </c>
      <c r="C127" s="111">
        <f>'Order Sheet'!B133</f>
        <v>734173924961</v>
      </c>
      <c r="D127" s="26" t="str">
        <f>'Order Sheet'!C133</f>
        <v>92496-HS</v>
      </c>
      <c r="E127" s="28">
        <f>'Order Sheet'!G133</f>
        <v>175.2</v>
      </c>
      <c r="F127" s="28">
        <f t="shared" si="5"/>
        <v>0</v>
      </c>
      <c r="G127" s="29">
        <f>'Order Sheet'!F133</f>
        <v>16</v>
      </c>
      <c r="H127" s="154" t="str">
        <f>'Order Sheet'!I133</f>
        <v>y</v>
      </c>
    </row>
    <row r="128" spans="1:8" x14ac:dyDescent="0.3">
      <c r="A128" s="90">
        <f>'Order Sheet'!H134</f>
        <v>0</v>
      </c>
      <c r="B128" s="121" t="s">
        <v>108</v>
      </c>
      <c r="C128" s="111">
        <f>'Order Sheet'!B134</f>
        <v>734173921885</v>
      </c>
      <c r="D128" s="26" t="str">
        <f>'Order Sheet'!C134</f>
        <v>92188-HS</v>
      </c>
      <c r="E128" s="28">
        <f>'Order Sheet'!G134</f>
        <v>140</v>
      </c>
      <c r="F128" s="28">
        <f t="shared" si="5"/>
        <v>0</v>
      </c>
      <c r="G128" s="29">
        <f>'Order Sheet'!F134</f>
        <v>16</v>
      </c>
      <c r="H128" s="154" t="str">
        <f>'Order Sheet'!I134</f>
        <v>y</v>
      </c>
    </row>
    <row r="129" spans="1:8" x14ac:dyDescent="0.3">
      <c r="A129" s="90">
        <f>'Order Sheet'!H135</f>
        <v>0</v>
      </c>
      <c r="B129" s="121" t="s">
        <v>378</v>
      </c>
      <c r="C129" s="111">
        <f>'Order Sheet'!B135</f>
        <v>734173921762</v>
      </c>
      <c r="D129" s="26" t="str">
        <f>'Order Sheet'!C135</f>
        <v>92176-HS</v>
      </c>
      <c r="E129" s="28">
        <f>'Order Sheet'!G135</f>
        <v>175.2</v>
      </c>
      <c r="F129" s="28">
        <f t="shared" si="5"/>
        <v>0</v>
      </c>
      <c r="G129" s="29">
        <f>'Order Sheet'!F135</f>
        <v>16</v>
      </c>
      <c r="H129" s="154" t="str">
        <f>'Order Sheet'!I135</f>
        <v>y</v>
      </c>
    </row>
    <row r="130" spans="1:8" x14ac:dyDescent="0.3">
      <c r="A130" s="90">
        <f>'Order Sheet'!H136</f>
        <v>0</v>
      </c>
      <c r="B130" s="121" t="s">
        <v>137</v>
      </c>
      <c r="C130" s="111">
        <f>'Order Sheet'!B136</f>
        <v>734173924688</v>
      </c>
      <c r="D130" s="26" t="str">
        <f>'Order Sheet'!C136</f>
        <v>92468-HS</v>
      </c>
      <c r="E130" s="28">
        <f>'Order Sheet'!G136</f>
        <v>175.2</v>
      </c>
      <c r="F130" s="28">
        <f t="shared" si="5"/>
        <v>0</v>
      </c>
      <c r="G130" s="29">
        <f>'Order Sheet'!F136</f>
        <v>16</v>
      </c>
      <c r="H130" s="154" t="str">
        <f>'Order Sheet'!I136</f>
        <v>y</v>
      </c>
    </row>
    <row r="131" spans="1:8" x14ac:dyDescent="0.3">
      <c r="A131" s="90">
        <f>'Order Sheet'!H137</f>
        <v>0</v>
      </c>
      <c r="B131" s="121" t="s">
        <v>187</v>
      </c>
      <c r="C131" s="111">
        <f>'Order Sheet'!B137</f>
        <v>734173925265</v>
      </c>
      <c r="D131" s="26" t="str">
        <f>'Order Sheet'!C137</f>
        <v>92526-HS</v>
      </c>
      <c r="E131" s="28">
        <f>'Order Sheet'!G137</f>
        <v>164.5</v>
      </c>
      <c r="F131" s="28">
        <f t="shared" si="5"/>
        <v>0</v>
      </c>
      <c r="G131" s="29">
        <f>'Order Sheet'!F137</f>
        <v>10</v>
      </c>
      <c r="H131" s="154" t="str">
        <f>'Order Sheet'!I137</f>
        <v>y</v>
      </c>
    </row>
    <row r="132" spans="1:8" ht="27.6" x14ac:dyDescent="0.3">
      <c r="A132" s="90">
        <f>'Order Sheet'!H138</f>
        <v>0</v>
      </c>
      <c r="B132" s="147" t="s">
        <v>231</v>
      </c>
      <c r="C132" s="148">
        <f>'Order Sheet'!B138</f>
        <v>734173926484</v>
      </c>
      <c r="D132" s="149" t="str">
        <f>'Order Sheet'!C138</f>
        <v>92648-HS</v>
      </c>
      <c r="E132" s="150">
        <f>'Order Sheet'!G138</f>
        <v>169.85</v>
      </c>
      <c r="F132" s="150">
        <f t="shared" si="5"/>
        <v>0</v>
      </c>
      <c r="G132" s="151" t="str">
        <f>'Order Sheet'!F138</f>
        <v>13 pieces</v>
      </c>
      <c r="H132" s="154" t="str">
        <f>'Order Sheet'!I138</f>
        <v>y</v>
      </c>
    </row>
    <row r="133" spans="1:8" x14ac:dyDescent="0.3">
      <c r="A133" s="90">
        <f>'Order Sheet'!H139</f>
        <v>0</v>
      </c>
      <c r="B133" s="121" t="s">
        <v>379</v>
      </c>
      <c r="C133" s="111">
        <f>'Order Sheet'!B139</f>
        <v>734173913514</v>
      </c>
      <c r="D133" s="26" t="str">
        <f>'Order Sheet'!C139</f>
        <v>91351-HS</v>
      </c>
      <c r="E133" s="28">
        <f>'Order Sheet'!G139</f>
        <v>257.40000000000003</v>
      </c>
      <c r="F133" s="28">
        <f t="shared" si="5"/>
        <v>0</v>
      </c>
      <c r="G133" s="29">
        <f>'Order Sheet'!F139</f>
        <v>36</v>
      </c>
      <c r="H133" s="154" t="str">
        <f>'Order Sheet'!I139</f>
        <v>y</v>
      </c>
    </row>
    <row r="134" spans="1:8" x14ac:dyDescent="0.3">
      <c r="A134" s="90">
        <f>'Order Sheet'!H140</f>
        <v>0</v>
      </c>
      <c r="B134" s="121" t="s">
        <v>380</v>
      </c>
      <c r="C134" s="111">
        <f>'Order Sheet'!B140</f>
        <v>734173927818</v>
      </c>
      <c r="D134" s="26" t="str">
        <f>'Order Sheet'!C140</f>
        <v>92781-HS</v>
      </c>
      <c r="E134" s="28">
        <f>'Order Sheet'!G140</f>
        <v>138</v>
      </c>
      <c r="F134" s="28">
        <f t="shared" si="5"/>
        <v>0</v>
      </c>
      <c r="G134" s="29">
        <f>'Order Sheet'!F140</f>
        <v>12</v>
      </c>
      <c r="H134" s="154" t="str">
        <f>'Order Sheet'!I140</f>
        <v>y</v>
      </c>
    </row>
    <row r="135" spans="1:8" x14ac:dyDescent="0.3">
      <c r="A135" s="90">
        <f>'Order Sheet'!H141</f>
        <v>0</v>
      </c>
      <c r="B135" s="121" t="s">
        <v>115</v>
      </c>
      <c r="C135" s="111">
        <f>'Order Sheet'!B141</f>
        <v>734173913521</v>
      </c>
      <c r="D135" s="26" t="str">
        <f>'Order Sheet'!C141</f>
        <v>91352-HS</v>
      </c>
      <c r="E135" s="28">
        <f>'Order Sheet'!G141</f>
        <v>158.4</v>
      </c>
      <c r="F135" s="28">
        <f t="shared" si="5"/>
        <v>0</v>
      </c>
      <c r="G135" s="29">
        <f>'Order Sheet'!F141</f>
        <v>9</v>
      </c>
      <c r="H135" s="154" t="str">
        <f>'Order Sheet'!I141</f>
        <v>y</v>
      </c>
    </row>
    <row r="136" spans="1:8" ht="27.6" x14ac:dyDescent="0.3">
      <c r="A136" s="90">
        <f>'Order Sheet'!H142</f>
        <v>0</v>
      </c>
      <c r="B136" s="147" t="s">
        <v>358</v>
      </c>
      <c r="C136" s="148">
        <f>'Order Sheet'!B142</f>
        <v>734173924831</v>
      </c>
      <c r="D136" s="149" t="str">
        <f>'Order Sheet'!C142</f>
        <v>92483-HS</v>
      </c>
      <c r="E136" s="150">
        <f>'Order Sheet'!G142</f>
        <v>177.1</v>
      </c>
      <c r="F136" s="150">
        <f t="shared" si="5"/>
        <v>0</v>
      </c>
      <c r="G136" s="151" t="str">
        <f>'Order Sheet'!F142</f>
        <v>16 pieces</v>
      </c>
      <c r="H136" s="154" t="str">
        <f>'Order Sheet'!I142</f>
        <v>y</v>
      </c>
    </row>
    <row r="137" spans="1:8" x14ac:dyDescent="0.3">
      <c r="A137" s="90">
        <f>'Order Sheet'!H143</f>
        <v>0</v>
      </c>
      <c r="B137" s="121" t="s">
        <v>139</v>
      </c>
      <c r="C137" s="111">
        <f>'Order Sheet'!B143</f>
        <v>734173924695</v>
      </c>
      <c r="D137" s="26" t="str">
        <f>'Order Sheet'!C143</f>
        <v>92469-HS</v>
      </c>
      <c r="E137" s="28">
        <f>'Order Sheet'!G143</f>
        <v>163.75</v>
      </c>
      <c r="F137" s="28">
        <f t="shared" si="5"/>
        <v>0</v>
      </c>
      <c r="G137" s="29">
        <f>'Order Sheet'!F143</f>
        <v>25</v>
      </c>
      <c r="H137" s="154" t="str">
        <f>'Order Sheet'!I143</f>
        <v>y</v>
      </c>
    </row>
    <row r="138" spans="1:8" x14ac:dyDescent="0.3">
      <c r="A138" s="90">
        <f>'Order Sheet'!H144</f>
        <v>0</v>
      </c>
      <c r="B138" s="121" t="s">
        <v>140</v>
      </c>
      <c r="C138" s="111">
        <f>'Order Sheet'!B144</f>
        <v>734173924718</v>
      </c>
      <c r="D138" s="26" t="str">
        <f>'Order Sheet'!C144</f>
        <v>92471-HS</v>
      </c>
      <c r="E138" s="28">
        <f>'Order Sheet'!G144</f>
        <v>197.64000000000001</v>
      </c>
      <c r="F138" s="28">
        <f t="shared" si="5"/>
        <v>0</v>
      </c>
      <c r="G138" s="29">
        <f>'Order Sheet'!F144</f>
        <v>36</v>
      </c>
      <c r="H138" s="154" t="str">
        <f>'Order Sheet'!I144</f>
        <v>y</v>
      </c>
    </row>
    <row r="139" spans="1:8" x14ac:dyDescent="0.3">
      <c r="A139" s="90">
        <f>'Order Sheet'!H145</f>
        <v>0</v>
      </c>
      <c r="B139" s="121" t="s">
        <v>381</v>
      </c>
      <c r="C139" s="111">
        <f>'Order Sheet'!B145</f>
        <v>734173926989</v>
      </c>
      <c r="D139" s="26" t="str">
        <f>'Order Sheet'!C145</f>
        <v>92698-HS</v>
      </c>
      <c r="E139" s="28">
        <f>'Order Sheet'!G145</f>
        <v>157.6</v>
      </c>
      <c r="F139" s="28">
        <f t="shared" si="5"/>
        <v>0</v>
      </c>
      <c r="G139" s="29">
        <f>'Order Sheet'!F145</f>
        <v>16</v>
      </c>
      <c r="H139" s="154" t="str">
        <f>'Order Sheet'!I145</f>
        <v>y</v>
      </c>
    </row>
    <row r="140" spans="1:8" x14ac:dyDescent="0.3">
      <c r="A140" s="90">
        <f>'Order Sheet'!H146</f>
        <v>0</v>
      </c>
      <c r="B140" s="121" t="s">
        <v>382</v>
      </c>
      <c r="C140" s="111">
        <f>'Order Sheet'!B146</f>
        <v>734173926996</v>
      </c>
      <c r="D140" s="26" t="str">
        <f>'Order Sheet'!C146</f>
        <v>92699-HS</v>
      </c>
      <c r="E140" s="28">
        <f>'Order Sheet'!G146</f>
        <v>153.45000000000002</v>
      </c>
      <c r="F140" s="28">
        <f t="shared" si="5"/>
        <v>0</v>
      </c>
      <c r="G140" s="29">
        <f>'Order Sheet'!F146</f>
        <v>9</v>
      </c>
      <c r="H140" s="154" t="str">
        <f>'Order Sheet'!I146</f>
        <v>y</v>
      </c>
    </row>
    <row r="141" spans="1:8" x14ac:dyDescent="0.3">
      <c r="A141" s="90">
        <f>'Order Sheet'!H147</f>
        <v>0</v>
      </c>
      <c r="B141" s="121" t="s">
        <v>281</v>
      </c>
      <c r="C141" s="111">
        <f>'Order Sheet'!B147</f>
        <v>734173927566</v>
      </c>
      <c r="D141" s="26" t="str">
        <f>'Order Sheet'!C147</f>
        <v>92756-HS</v>
      </c>
      <c r="E141" s="28">
        <f>'Order Sheet'!G147</f>
        <v>166.4</v>
      </c>
      <c r="F141" s="28">
        <f t="shared" si="5"/>
        <v>0</v>
      </c>
      <c r="G141" s="29">
        <f>'Order Sheet'!F147</f>
        <v>16</v>
      </c>
      <c r="H141" s="154" t="str">
        <f>'Order Sheet'!I147</f>
        <v>y</v>
      </c>
    </row>
    <row r="142" spans="1:8" x14ac:dyDescent="0.3">
      <c r="A142" s="90">
        <f>'Order Sheet'!H148</f>
        <v>0</v>
      </c>
      <c r="B142" s="121" t="s">
        <v>226</v>
      </c>
      <c r="C142" s="111">
        <f>'Order Sheet'!B148</f>
        <v>734173926064</v>
      </c>
      <c r="D142" s="26" t="str">
        <f>'Order Sheet'!C148</f>
        <v>92606-HS</v>
      </c>
      <c r="E142" s="28">
        <f>'Order Sheet'!G148</f>
        <v>149.6</v>
      </c>
      <c r="F142" s="28">
        <f t="shared" si="5"/>
        <v>0</v>
      </c>
      <c r="G142" s="29">
        <f>'Order Sheet'!F148</f>
        <v>16</v>
      </c>
      <c r="H142" s="154" t="str">
        <f>'Order Sheet'!I148</f>
        <v>y</v>
      </c>
    </row>
    <row r="143" spans="1:8" x14ac:dyDescent="0.3">
      <c r="A143" s="90">
        <f>'Order Sheet'!H149</f>
        <v>0</v>
      </c>
      <c r="B143" s="121" t="s">
        <v>223</v>
      </c>
      <c r="C143" s="111">
        <f>'Order Sheet'!B149</f>
        <v>734173922103</v>
      </c>
      <c r="D143" s="26" t="str">
        <f>'Order Sheet'!C149</f>
        <v>92210-HS</v>
      </c>
      <c r="E143" s="28">
        <f>'Order Sheet'!G149</f>
        <v>144.60000000000002</v>
      </c>
      <c r="F143" s="28">
        <f t="shared" si="5"/>
        <v>0</v>
      </c>
      <c r="G143" s="29">
        <f>'Order Sheet'!F149</f>
        <v>12</v>
      </c>
      <c r="H143" s="154" t="str">
        <f>'Order Sheet'!I149</f>
        <v>y</v>
      </c>
    </row>
    <row r="144" spans="1:8" x14ac:dyDescent="0.3">
      <c r="A144" s="90">
        <f>'Order Sheet'!H150</f>
        <v>0</v>
      </c>
      <c r="B144" s="121" t="s">
        <v>178</v>
      </c>
      <c r="C144" s="111">
        <f>'Order Sheet'!B150</f>
        <v>734173922158</v>
      </c>
      <c r="D144" s="26" t="str">
        <f>'Order Sheet'!C150</f>
        <v>92215-HS</v>
      </c>
      <c r="E144" s="28">
        <f>'Order Sheet'!G150</f>
        <v>118.8</v>
      </c>
      <c r="F144" s="28">
        <f t="shared" si="5"/>
        <v>0</v>
      </c>
      <c r="G144" s="29">
        <f>'Order Sheet'!F150</f>
        <v>9</v>
      </c>
      <c r="H144" s="154" t="str">
        <f>'Order Sheet'!I150</f>
        <v>y</v>
      </c>
    </row>
    <row r="145" spans="1:8" x14ac:dyDescent="0.3">
      <c r="A145" s="90">
        <f>'Order Sheet'!H151</f>
        <v>0</v>
      </c>
      <c r="B145" s="121" t="s">
        <v>282</v>
      </c>
      <c r="C145" s="111">
        <f>'Order Sheet'!B151</f>
        <v>734173927634</v>
      </c>
      <c r="D145" s="26" t="str">
        <f>'Order Sheet'!C151</f>
        <v>92763-HS</v>
      </c>
      <c r="E145" s="28">
        <f>'Order Sheet'!G151</f>
        <v>140</v>
      </c>
      <c r="F145" s="28">
        <f t="shared" si="5"/>
        <v>0</v>
      </c>
      <c r="G145" s="29">
        <f>'Order Sheet'!F151</f>
        <v>16</v>
      </c>
      <c r="H145" s="154" t="str">
        <f>'Order Sheet'!I151</f>
        <v>y</v>
      </c>
    </row>
    <row r="146" spans="1:8" x14ac:dyDescent="0.3">
      <c r="A146" s="90">
        <f>'Order Sheet'!H152</f>
        <v>0</v>
      </c>
      <c r="B146" s="121" t="s">
        <v>283</v>
      </c>
      <c r="C146" s="111">
        <f>'Order Sheet'!B152</f>
        <v>734173927641</v>
      </c>
      <c r="D146" s="26" t="str">
        <f>'Order Sheet'!C152</f>
        <v>92764-HS</v>
      </c>
      <c r="E146" s="28">
        <f>'Order Sheet'!G152</f>
        <v>140</v>
      </c>
      <c r="F146" s="28">
        <f t="shared" si="5"/>
        <v>0</v>
      </c>
      <c r="G146" s="29">
        <f>'Order Sheet'!F152</f>
        <v>16</v>
      </c>
      <c r="H146" s="154" t="str">
        <f>'Order Sheet'!I152</f>
        <v>y</v>
      </c>
    </row>
    <row r="147" spans="1:8" x14ac:dyDescent="0.3">
      <c r="A147" s="90">
        <f>'Order Sheet'!H153</f>
        <v>0</v>
      </c>
      <c r="B147" s="121" t="s">
        <v>284</v>
      </c>
      <c r="C147" s="111">
        <f>'Order Sheet'!B153</f>
        <v>734173927658</v>
      </c>
      <c r="D147" s="26" t="str">
        <f>'Order Sheet'!C153</f>
        <v>92765-HS</v>
      </c>
      <c r="E147" s="28">
        <f>'Order Sheet'!G153</f>
        <v>157.6</v>
      </c>
      <c r="F147" s="28">
        <f t="shared" si="5"/>
        <v>0</v>
      </c>
      <c r="G147" s="29">
        <f>'Order Sheet'!F153</f>
        <v>16</v>
      </c>
      <c r="H147" s="154" t="str">
        <f>'Order Sheet'!I153</f>
        <v>y</v>
      </c>
    </row>
    <row r="148" spans="1:8" ht="41.4" x14ac:dyDescent="0.3">
      <c r="A148" s="90">
        <f>'Order Sheet'!H154</f>
        <v>0</v>
      </c>
      <c r="B148" s="147" t="s">
        <v>307</v>
      </c>
      <c r="C148" s="148">
        <f>'Order Sheet'!B154</f>
        <v>734173927696</v>
      </c>
      <c r="D148" s="149" t="str">
        <f>'Order Sheet'!C154</f>
        <v>92769-HS</v>
      </c>
      <c r="E148" s="150">
        <f>'Order Sheet'!G154</f>
        <v>148.80000000000001</v>
      </c>
      <c r="F148" s="150">
        <f t="shared" si="5"/>
        <v>0</v>
      </c>
      <c r="G148" s="151" t="str">
        <f>'Order Sheet'!F154</f>
        <v>16 pieces</v>
      </c>
      <c r="H148" s="154" t="str">
        <f>'Order Sheet'!I154</f>
        <v>y</v>
      </c>
    </row>
    <row r="149" spans="1:8" x14ac:dyDescent="0.3">
      <c r="A149" s="90">
        <f>'Order Sheet'!H155</f>
        <v>0</v>
      </c>
      <c r="B149" s="121" t="s">
        <v>256</v>
      </c>
      <c r="C149" s="111">
        <f>'Order Sheet'!B155</f>
        <v>734173922325</v>
      </c>
      <c r="D149" s="26" t="str">
        <f>'Order Sheet'!C155</f>
        <v>92232-HS</v>
      </c>
      <c r="E149" s="28">
        <f>'Order Sheet'!G155</f>
        <v>192.8</v>
      </c>
      <c r="F149" s="28">
        <f t="shared" si="5"/>
        <v>0</v>
      </c>
      <c r="G149" s="29">
        <f>'Order Sheet'!F155</f>
        <v>16</v>
      </c>
      <c r="H149" s="154" t="str">
        <f>'Order Sheet'!I155</f>
        <v>No</v>
      </c>
    </row>
    <row r="150" spans="1:8" x14ac:dyDescent="0.3">
      <c r="A150" s="90">
        <f>'Order Sheet'!H156</f>
        <v>0</v>
      </c>
      <c r="B150" s="121" t="s">
        <v>146</v>
      </c>
      <c r="C150" s="111">
        <f>'Order Sheet'!B156</f>
        <v>734173914146</v>
      </c>
      <c r="D150" s="26" t="str">
        <f>'Order Sheet'!C156</f>
        <v>91414-HS</v>
      </c>
      <c r="E150" s="28">
        <f>'Order Sheet'!G156</f>
        <v>119.39999999999999</v>
      </c>
      <c r="F150" s="28">
        <f t="shared" si="5"/>
        <v>0</v>
      </c>
      <c r="G150" s="29">
        <f>'Order Sheet'!F156</f>
        <v>12</v>
      </c>
      <c r="H150" s="154" t="str">
        <f>'Order Sheet'!I156</f>
        <v>Y</v>
      </c>
    </row>
    <row r="151" spans="1:8" x14ac:dyDescent="0.3">
      <c r="A151" s="90">
        <f>'Order Sheet'!H157</f>
        <v>0</v>
      </c>
      <c r="B151" s="121" t="s">
        <v>207</v>
      </c>
      <c r="C151" s="111">
        <f>'Order Sheet'!B157</f>
        <v>734173915631</v>
      </c>
      <c r="D151" s="26" t="str">
        <f>'Order Sheet'!C157</f>
        <v>91563-HS</v>
      </c>
      <c r="E151" s="28">
        <f>'Order Sheet'!G157</f>
        <v>138.63999999999999</v>
      </c>
      <c r="F151" s="28">
        <f t="shared" si="5"/>
        <v>0</v>
      </c>
      <c r="G151" s="29">
        <f>'Order Sheet'!F157</f>
        <v>8</v>
      </c>
      <c r="H151" s="154" t="str">
        <f>'Order Sheet'!I157</f>
        <v>y</v>
      </c>
    </row>
    <row r="152" spans="1:8" x14ac:dyDescent="0.3">
      <c r="A152" s="90">
        <f>'Order Sheet'!H158</f>
        <v>0</v>
      </c>
      <c r="B152" s="121" t="s">
        <v>2</v>
      </c>
      <c r="C152" s="111">
        <f>'Order Sheet'!B158</f>
        <v>734173911640</v>
      </c>
      <c r="D152" s="26" t="str">
        <f>'Order Sheet'!C158</f>
        <v>91164-HS</v>
      </c>
      <c r="E152" s="28">
        <f>'Order Sheet'!G158</f>
        <v>114</v>
      </c>
      <c r="F152" s="28">
        <f t="shared" si="5"/>
        <v>0</v>
      </c>
      <c r="G152" s="29">
        <f>'Order Sheet'!F158</f>
        <v>8</v>
      </c>
      <c r="H152" s="154" t="str">
        <f>'Order Sheet'!I158</f>
        <v>y</v>
      </c>
    </row>
    <row r="153" spans="1:8" x14ac:dyDescent="0.3">
      <c r="A153" s="90">
        <f>'Order Sheet'!H159</f>
        <v>0</v>
      </c>
      <c r="B153" s="121" t="s">
        <v>1</v>
      </c>
      <c r="C153" s="111">
        <f>'Order Sheet'!B159</f>
        <v>734173910995</v>
      </c>
      <c r="D153" s="26" t="str">
        <f>'Order Sheet'!C159</f>
        <v>91099-HS</v>
      </c>
      <c r="E153" s="28">
        <f>'Order Sheet'!G159</f>
        <v>87.8</v>
      </c>
      <c r="F153" s="28">
        <f t="shared" ref="F153" si="6">A153*E153</f>
        <v>0</v>
      </c>
      <c r="G153" s="29">
        <f>'Order Sheet'!F159</f>
        <v>4</v>
      </c>
      <c r="H153" s="154" t="str">
        <f>'Order Sheet'!I159</f>
        <v>y</v>
      </c>
    </row>
    <row r="154" spans="1:8" x14ac:dyDescent="0.3">
      <c r="A154" s="29"/>
      <c r="B154" s="22"/>
      <c r="C154" s="113"/>
      <c r="D154" s="23"/>
      <c r="E154" s="88">
        <f>'Order Sheet'!G160</f>
        <v>0</v>
      </c>
      <c r="F154" s="88">
        <f t="shared" ref="F154" si="7">A154*E154</f>
        <v>0</v>
      </c>
      <c r="G154" s="89">
        <f>'Order Sheet'!F160</f>
        <v>0</v>
      </c>
      <c r="H154" s="154">
        <f>'Order Sheet'!I160</f>
        <v>0</v>
      </c>
    </row>
    <row r="155" spans="1:8" x14ac:dyDescent="0.3">
      <c r="A155">
        <f>SUM(A43:A154)</f>
        <v>0</v>
      </c>
      <c r="B155" s="10" t="s">
        <v>189</v>
      </c>
      <c r="D155" s="79" t="s">
        <v>58</v>
      </c>
      <c r="E155" s="16">
        <f>'Order Sheet'!H160/10</f>
        <v>0</v>
      </c>
      <c r="F155" s="21">
        <f>SUM(F24:F153)</f>
        <v>0</v>
      </c>
    </row>
    <row r="156" spans="1:8" ht="15.6" x14ac:dyDescent="0.3">
      <c r="A156" s="96" t="s">
        <v>90</v>
      </c>
      <c r="B156" s="97"/>
      <c r="D156" s="79" t="s">
        <v>59</v>
      </c>
      <c r="E156" s="16">
        <f>'Order Sheet'!H25</f>
        <v>0</v>
      </c>
      <c r="F156" s="21">
        <f>F19</f>
        <v>0</v>
      </c>
    </row>
    <row r="157" spans="1:8" ht="15.6" x14ac:dyDescent="0.3">
      <c r="A157" s="24" t="s">
        <v>42</v>
      </c>
      <c r="B157" s="139" t="s">
        <v>359</v>
      </c>
      <c r="C157" s="114"/>
      <c r="D157" s="79" t="s">
        <v>33</v>
      </c>
      <c r="F157" s="21">
        <f>F155+F156</f>
        <v>0</v>
      </c>
    </row>
    <row r="158" spans="1:8" ht="16.2" thickBot="1" x14ac:dyDescent="0.35">
      <c r="B158" s="140">
        <v>0</v>
      </c>
      <c r="D158" s="95" t="s">
        <v>89</v>
      </c>
      <c r="E158" s="96"/>
      <c r="F158" s="21">
        <f>F157*B156</f>
        <v>0</v>
      </c>
    </row>
    <row r="159" spans="1:8" ht="16.2" thickBot="1" x14ac:dyDescent="0.35">
      <c r="B159" s="140">
        <v>0</v>
      </c>
      <c r="D159" s="98" t="s">
        <v>32</v>
      </c>
      <c r="E159" s="99"/>
      <c r="F159" s="100">
        <f>F157+F158</f>
        <v>0</v>
      </c>
    </row>
    <row r="160" spans="1:8" x14ac:dyDescent="0.3">
      <c r="B160" s="140">
        <v>0</v>
      </c>
    </row>
    <row r="161" spans="2:2" x14ac:dyDescent="0.3">
      <c r="B161" s="152">
        <v>0</v>
      </c>
    </row>
  </sheetData>
  <autoFilter ref="A22:G157" xr:uid="{FFEF8D2B-29B6-4DE0-B50A-B039F83D5294}"/>
  <mergeCells count="3">
    <mergeCell ref="E7:G7"/>
    <mergeCell ref="E8:G8"/>
    <mergeCell ref="E9:G9"/>
  </mergeCells>
  <conditionalFormatting sqref="A12:A19 F12:F19 A23:A154 F23:F154">
    <cfRule type="cellIs" dxfId="0" priority="145" operator="greaterThan">
      <formula>0</formula>
    </cfRule>
  </conditionalFormatting>
  <pageMargins left="0.7" right="0.7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09935885-eab4-49b6-be80-09c002630e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2805FA78EF4E40B2561AC901967269" ma:contentTypeVersion="12" ma:contentTypeDescription="Create a new document." ma:contentTypeScope="" ma:versionID="ff1b9986a140c6ef1cbf7f6c4ea24f34">
  <xsd:schema xmlns:xsd="http://www.w3.org/2001/XMLSchema" xmlns:xs="http://www.w3.org/2001/XMLSchema" xmlns:p="http://schemas.microsoft.com/office/2006/metadata/properties" xmlns:ns2="09935885-eab4-49b6-be80-09c002630e09" targetNamespace="http://schemas.microsoft.com/office/2006/metadata/properties" ma:root="true" ma:fieldsID="7d2e291ca21810f844744e430f92a7a6" ns2:_="">
    <xsd:import namespace="09935885-eab4-49b6-be80-09c002630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ote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35885-eab4-49b6-be80-09c002630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" ma:index="10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A0B8D5-DD95-4F99-8F1D-D7B169A9DD9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09935885-eab4-49b6-be80-09c002630e09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3598D8-385F-497B-88A5-CB77E8DFC7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0CB1C1-5506-44AF-B514-D8FE952D3C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35885-eab4-49b6-be80-09c002630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Order Sheet</vt:lpstr>
      <vt:lpstr>Summary</vt:lpstr>
      <vt:lpstr>'Order Sheet'!Print_Area</vt:lpstr>
      <vt:lpstr>'Order Sheet'!Print_Titles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Melton</dc:creator>
  <cp:lastModifiedBy>Sara Melton</cp:lastModifiedBy>
  <cp:lastPrinted>2026-07-31T21:24:00Z</cp:lastPrinted>
  <dcterms:created xsi:type="dcterms:W3CDTF">2018-07-31T14:24:04Z</dcterms:created>
  <dcterms:modified xsi:type="dcterms:W3CDTF">2026-08-09T17:41:56Z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0x010100762805FA78EF4E40B2561AC901967269</vt:lpwstr>
  </property>
</Properties>
</file>